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Politiezones per cluster" sheetId="11" r:id="rId1"/>
    <sheet name="Gemeentetoelage per cluster gem" sheetId="4" r:id="rId2"/>
  </sheets>
  <calcPr calcId="145621"/>
</workbook>
</file>

<file path=xl/calcChain.xml><?xml version="1.0" encoding="utf-8"?>
<calcChain xmlns="http://schemas.openxmlformats.org/spreadsheetml/2006/main">
  <c r="N12" i="11" l="1"/>
  <c r="U12" i="11"/>
  <c r="R37" i="11" l="1"/>
  <c r="H37" i="11"/>
  <c r="H39" i="11" s="1"/>
  <c r="I37" i="11"/>
  <c r="I39" i="11" s="1"/>
  <c r="J37" i="11"/>
  <c r="Q37" i="11" s="1"/>
  <c r="Q39" i="11" s="1"/>
  <c r="K37" i="11"/>
  <c r="H38" i="11"/>
  <c r="O38" i="11" s="1"/>
  <c r="I38" i="11"/>
  <c r="P38" i="11" s="1"/>
  <c r="J38" i="11"/>
  <c r="Q38" i="11" s="1"/>
  <c r="K38" i="11"/>
  <c r="K39" i="11" s="1"/>
  <c r="G38" i="11"/>
  <c r="N38" i="11" s="1"/>
  <c r="G37" i="11"/>
  <c r="N37" i="11" s="1"/>
  <c r="N39" i="11" s="1"/>
  <c r="L40" i="11"/>
  <c r="L26" i="11"/>
  <c r="S26" i="11" s="1"/>
  <c r="L27" i="11"/>
  <c r="S27" i="11" s="1"/>
  <c r="L28" i="11"/>
  <c r="S28" i="11" s="1"/>
  <c r="L29" i="11"/>
  <c r="S29" i="11" s="1"/>
  <c r="L25" i="11"/>
  <c r="N26" i="11"/>
  <c r="O26" i="11"/>
  <c r="P26" i="11"/>
  <c r="Q26" i="11"/>
  <c r="R26" i="11"/>
  <c r="N27" i="11"/>
  <c r="O27" i="11"/>
  <c r="P27" i="11"/>
  <c r="Q27" i="11"/>
  <c r="R27" i="11"/>
  <c r="N28" i="11"/>
  <c r="O28" i="11"/>
  <c r="P28" i="11"/>
  <c r="Q28" i="11"/>
  <c r="R28" i="11"/>
  <c r="N29" i="11"/>
  <c r="O29" i="11"/>
  <c r="P29" i="11"/>
  <c r="Q29" i="11"/>
  <c r="R29" i="11"/>
  <c r="S25" i="11"/>
  <c r="R25" i="11"/>
  <c r="Q25" i="11"/>
  <c r="P25" i="11"/>
  <c r="O25" i="11"/>
  <c r="N25" i="11"/>
  <c r="O10" i="11"/>
  <c r="P10" i="11"/>
  <c r="Q10" i="11"/>
  <c r="R10" i="11"/>
  <c r="S10" i="11"/>
  <c r="O11" i="11"/>
  <c r="P11" i="11"/>
  <c r="Q11" i="11"/>
  <c r="R11" i="11"/>
  <c r="S11" i="11"/>
  <c r="O12" i="11"/>
  <c r="P12" i="11"/>
  <c r="Q12" i="11"/>
  <c r="R12" i="11"/>
  <c r="S12" i="11"/>
  <c r="O13" i="11"/>
  <c r="P13" i="11"/>
  <c r="Q13" i="11"/>
  <c r="R13" i="11"/>
  <c r="O14" i="11"/>
  <c r="P14" i="11"/>
  <c r="Q14" i="11"/>
  <c r="R14" i="11"/>
  <c r="O15" i="11"/>
  <c r="P15" i="11"/>
  <c r="Q15" i="11"/>
  <c r="R15" i="11"/>
  <c r="O16" i="11"/>
  <c r="P16" i="11"/>
  <c r="Q16" i="11"/>
  <c r="R16" i="11"/>
  <c r="N11" i="11"/>
  <c r="N13" i="11"/>
  <c r="N14" i="11"/>
  <c r="N15" i="11"/>
  <c r="N16" i="11"/>
  <c r="N10" i="11"/>
  <c r="L11" i="11"/>
  <c r="L12" i="11"/>
  <c r="Z12" i="11" s="1"/>
  <c r="L13" i="11"/>
  <c r="S13" i="11" s="1"/>
  <c r="L14" i="11"/>
  <c r="S14" i="11" s="1"/>
  <c r="L15" i="11"/>
  <c r="S15" i="11" s="1"/>
  <c r="L16" i="11"/>
  <c r="S16" i="11" s="1"/>
  <c r="L10" i="11"/>
  <c r="R38" i="11" l="1"/>
  <c r="R39" i="11" s="1"/>
  <c r="P37" i="11"/>
  <c r="P39" i="11" s="1"/>
  <c r="G39" i="11"/>
  <c r="O37" i="11"/>
  <c r="O39" i="11" s="1"/>
  <c r="J39" i="11"/>
  <c r="V12" i="11"/>
  <c r="U13" i="11"/>
  <c r="Z13" i="11"/>
  <c r="Y13" i="11"/>
  <c r="X13" i="11"/>
  <c r="W13" i="11"/>
  <c r="V13" i="11"/>
  <c r="Y12" i="11"/>
  <c r="X12" i="11"/>
  <c r="W12" i="11"/>
  <c r="D37" i="11" l="1"/>
  <c r="D38" i="11"/>
  <c r="C38" i="11"/>
  <c r="L38" i="11" s="1"/>
  <c r="S38" i="11" s="1"/>
  <c r="C37" i="11"/>
  <c r="C39" i="11" l="1"/>
  <c r="L39" i="11" s="1"/>
  <c r="L37" i="11"/>
  <c r="S37" i="11" s="1"/>
  <c r="S39" i="11" s="1"/>
  <c r="D39" i="11"/>
</calcChain>
</file>

<file path=xl/sharedStrings.xml><?xml version="1.0" encoding="utf-8"?>
<sst xmlns="http://schemas.openxmlformats.org/spreadsheetml/2006/main" count="122" uniqueCount="69">
  <si>
    <t>Werking</t>
  </si>
  <si>
    <t>Personeel</t>
  </si>
  <si>
    <t>Politiezones</t>
  </si>
  <si>
    <t>Overdrachten</t>
  </si>
  <si>
    <t>Schuldontvangsten</t>
  </si>
  <si>
    <t>Ontvangsten eigen dienstjaar</t>
  </si>
  <si>
    <t>Schulduitgaven</t>
  </si>
  <si>
    <t>Uitgaven eigen dienstjaar</t>
  </si>
  <si>
    <t>Totaal</t>
  </si>
  <si>
    <t>Federale toelagen</t>
  </si>
  <si>
    <t>Overige</t>
  </si>
  <si>
    <t>Hulpverleningszone</t>
  </si>
  <si>
    <t>V1</t>
  </si>
  <si>
    <t>Woongemeenten in de stadsrand</t>
  </si>
  <si>
    <t>V2</t>
  </si>
  <si>
    <t>V3</t>
  </si>
  <si>
    <t>V4</t>
  </si>
  <si>
    <t>Landelijke en landbouwgemeenten met industriële activiteit</t>
  </si>
  <si>
    <t>V5</t>
  </si>
  <si>
    <t>Middelgrote steden</t>
  </si>
  <si>
    <t>V6</t>
  </si>
  <si>
    <t>Weinig verstedelijkte gemeenten met demografische achteruitgang</t>
  </si>
  <si>
    <t>V7</t>
  </si>
  <si>
    <t>Sterk verstedelijkte gemeenten met lage inkomens</t>
  </si>
  <si>
    <t>V8</t>
  </si>
  <si>
    <t>Steden en agglomeratiegemeenten met industriële activiteit</t>
  </si>
  <si>
    <t>V9</t>
  </si>
  <si>
    <t>Kleine landbouwgemeenten</t>
  </si>
  <si>
    <t>V10</t>
  </si>
  <si>
    <t>Woongemeenten in de agglomeratie met tertiaire activiteit</t>
  </si>
  <si>
    <t>V11</t>
  </si>
  <si>
    <t>Residentiële randgemeenten met hoge inkomens</t>
  </si>
  <si>
    <t>V12</t>
  </si>
  <si>
    <t>V13</t>
  </si>
  <si>
    <t>V14</t>
  </si>
  <si>
    <t>Regionale steden</t>
  </si>
  <si>
    <t>V15</t>
  </si>
  <si>
    <t>Grote en regionale steden</t>
  </si>
  <si>
    <t>V16</t>
  </si>
  <si>
    <t>Kustgemeenten</t>
  </si>
  <si>
    <t>Gemiddelde</t>
  </si>
  <si>
    <t>Zeer landelijke gemeenten met sterke vergrijzing</t>
  </si>
  <si>
    <t>In EUR/inw.</t>
  </si>
  <si>
    <t xml:space="preserve">OCMW </t>
  </si>
  <si>
    <t xml:space="preserve">Politiezone </t>
  </si>
  <si>
    <t>Woongemeenten in landelijke zones</t>
  </si>
  <si>
    <t>Landelijke of verstedelijkte plattelandsgemeenten met sterke demografische groei</t>
  </si>
  <si>
    <t>Verstedelijkte plattelandsgemeenten met industriële activiteit en demografische groei</t>
  </si>
  <si>
    <t>Prestaties</t>
  </si>
  <si>
    <t>Gemeentelijke toelagen</t>
  </si>
  <si>
    <t>In miljoen EUR</t>
  </si>
  <si>
    <t>Verschil in %</t>
  </si>
  <si>
    <t>EUR / inw.</t>
  </si>
  <si>
    <t>Cluster 1 (sterk verstedelijkt)</t>
  </si>
  <si>
    <t>Cluster 2</t>
  </si>
  <si>
    <t>Cluster 3</t>
  </si>
  <si>
    <t>Cluster 4</t>
  </si>
  <si>
    <t>Cluster 5 (zeer landelijk)</t>
  </si>
  <si>
    <t>Saldo eigen dienstjaar</t>
  </si>
  <si>
    <t>Saldo algemeen totaal</t>
  </si>
  <si>
    <t>Structuur van de gewone uitgaven van de Vlaamse politiezones</t>
  </si>
  <si>
    <t>Structuur van de gewone ontvangsten van de Vlaamse politiezones</t>
  </si>
  <si>
    <t>Totale ontvangsten eigen dienstjaar</t>
  </si>
  <si>
    <t>Totale uitgaven eigen dienstjaar</t>
  </si>
  <si>
    <t>Financiële toestand van de Vlaamse politiezones</t>
  </si>
  <si>
    <t>Verhouding gemeente- en federale toelagen</t>
  </si>
  <si>
    <t>Budget 2017</t>
  </si>
  <si>
    <t>Bevolking 2016</t>
  </si>
  <si>
    <t>Gemeentetoelage aan OCMW, politiezone en hulpverleningszone per sociaaleconomische cluster van gemeenten – Budget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</si>
</sst>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#,##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theme="9" tint="-0.249977111117893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595959"/>
      <name val="Arial"/>
      <family val="2"/>
    </font>
    <font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rgb="FFC30045"/>
      <name val="Calibri"/>
      <family val="2"/>
      <scheme val="minor"/>
    </font>
    <font>
      <b/>
      <sz val="14"/>
      <color rgb="FF51626F"/>
      <name val="Arial"/>
      <family val="2"/>
    </font>
    <font>
      <b/>
      <sz val="10"/>
      <color rgb="FF595959"/>
      <name val="Arial"/>
      <family val="2"/>
    </font>
    <font>
      <b/>
      <sz val="10"/>
      <color rgb="FF51626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3" fillId="0" borderId="8" xfId="0" applyFont="1" applyBorder="1"/>
    <xf numFmtId="0" fontId="3" fillId="0" borderId="10" xfId="0" applyFont="1" applyBorder="1"/>
    <xf numFmtId="3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164" fontId="0" fillId="0" borderId="9" xfId="1" applyNumberFormat="1" applyFont="1" applyBorder="1"/>
    <xf numFmtId="3" fontId="6" fillId="0" borderId="0" xfId="0" applyNumberFormat="1" applyFont="1" applyFill="1" applyBorder="1" applyAlignment="1">
      <alignment horizontal="right"/>
    </xf>
    <xf numFmtId="164" fontId="6" fillId="0" borderId="0" xfId="1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0" fillId="0" borderId="0" xfId="0" applyNumberFormat="1" applyBorder="1"/>
    <xf numFmtId="1" fontId="0" fillId="0" borderId="0" xfId="0" applyNumberFormat="1" applyFill="1" applyBorder="1"/>
    <xf numFmtId="165" fontId="0" fillId="0" borderId="5" xfId="0" applyNumberFormat="1" applyBorder="1"/>
    <xf numFmtId="165" fontId="0" fillId="0" borderId="8" xfId="0" applyNumberFormat="1" applyBorder="1"/>
    <xf numFmtId="165" fontId="0" fillId="0" borderId="10" xfId="0" applyNumberFormat="1" applyBorder="1"/>
    <xf numFmtId="0" fontId="17" fillId="3" borderId="2" xfId="0" applyFont="1" applyFill="1" applyBorder="1"/>
    <xf numFmtId="0" fontId="19" fillId="0" borderId="0" xfId="0" applyFont="1"/>
    <xf numFmtId="0" fontId="17" fillId="3" borderId="2" xfId="0" applyFont="1" applyFill="1" applyBorder="1" applyAlignment="1">
      <alignment horizontal="center" vertical="center" wrapText="1"/>
    </xf>
    <xf numFmtId="165" fontId="17" fillId="3" borderId="2" xfId="0" applyNumberFormat="1" applyFont="1" applyFill="1" applyBorder="1"/>
    <xf numFmtId="164" fontId="17" fillId="3" borderId="2" xfId="1" applyNumberFormat="1" applyFont="1" applyFill="1" applyBorder="1"/>
    <xf numFmtId="164" fontId="0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165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3" fontId="0" fillId="0" borderId="0" xfId="0" applyNumberFormat="1" applyFill="1" applyBorder="1"/>
    <xf numFmtId="165" fontId="0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0" fillId="0" borderId="0" xfId="0" applyNumberForma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/>
    <xf numFmtId="164" fontId="0" fillId="0" borderId="0" xfId="3" applyNumberFormat="1" applyFont="1" applyFill="1" applyBorder="1"/>
    <xf numFmtId="0" fontId="4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164" fontId="2" fillId="0" borderId="0" xfId="3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3" fontId="9" fillId="0" borderId="0" xfId="2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1" fontId="2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/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7" fontId="1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ill="1" applyBorder="1"/>
    <xf numFmtId="0" fontId="3" fillId="0" borderId="0" xfId="0" applyFont="1" applyFill="1" applyBorder="1" applyAlignment="1">
      <alignment horizontal="right" wrapText="1"/>
    </xf>
    <xf numFmtId="9" fontId="0" fillId="0" borderId="0" xfId="0" quotePrefix="1" applyNumberForma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16" fillId="3" borderId="11" xfId="0" applyFont="1" applyFill="1" applyBorder="1"/>
    <xf numFmtId="0" fontId="16" fillId="3" borderId="15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right" vertical="center"/>
    </xf>
    <xf numFmtId="1" fontId="16" fillId="3" borderId="14" xfId="0" applyNumberFormat="1" applyFont="1" applyFill="1" applyBorder="1"/>
    <xf numFmtId="1" fontId="15" fillId="2" borderId="9" xfId="0" applyNumberFormat="1" applyFont="1" applyFill="1" applyBorder="1" applyAlignment="1">
      <alignment horizontal="right" vertical="center"/>
    </xf>
    <xf numFmtId="1" fontId="16" fillId="3" borderId="15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0" fillId="0" borderId="7" xfId="0" applyBorder="1"/>
    <xf numFmtId="0" fontId="0" fillId="0" borderId="4" xfId="0" applyBorder="1"/>
    <xf numFmtId="165" fontId="0" fillId="0" borderId="4" xfId="0" applyNumberFormat="1" applyBorder="1"/>
    <xf numFmtId="165" fontId="0" fillId="0" borderId="7" xfId="0" applyNumberFormat="1" applyBorder="1"/>
    <xf numFmtId="0" fontId="17" fillId="3" borderId="0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3" xfId="0" applyBorder="1"/>
    <xf numFmtId="0" fontId="4" fillId="0" borderId="8" xfId="0" applyFont="1" applyBorder="1" applyAlignment="1">
      <alignment horizontal="right"/>
    </xf>
    <xf numFmtId="0" fontId="0" fillId="0" borderId="13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164" fontId="0" fillId="0" borderId="7" xfId="1" applyNumberFormat="1" applyFont="1" applyBorder="1"/>
    <xf numFmtId="164" fontId="0" fillId="0" borderId="0" xfId="1" applyNumberFormat="1" applyFont="1" applyBorder="1"/>
    <xf numFmtId="0" fontId="0" fillId="0" borderId="11" xfId="0" applyBorder="1"/>
    <xf numFmtId="0" fontId="0" fillId="0" borderId="14" xfId="0" applyBorder="1"/>
    <xf numFmtId="0" fontId="0" fillId="0" borderId="10" xfId="0" applyBorder="1"/>
    <xf numFmtId="0" fontId="20" fillId="2" borderId="9" xfId="0" applyFont="1" applyFill="1" applyBorder="1" applyAlignment="1">
      <alignment vertical="center"/>
    </xf>
    <xf numFmtId="0" fontId="21" fillId="0" borderId="0" xfId="0" applyFont="1"/>
    <xf numFmtId="3" fontId="0" fillId="0" borderId="2" xfId="0" applyNumberFormat="1" applyBorder="1"/>
    <xf numFmtId="165" fontId="2" fillId="0" borderId="5" xfId="0" applyNumberFormat="1" applyFont="1" applyBorder="1"/>
    <xf numFmtId="165" fontId="2" fillId="0" borderId="8" xfId="0" applyNumberFormat="1" applyFont="1" applyBorder="1"/>
    <xf numFmtId="3" fontId="2" fillId="0" borderId="2" xfId="0" applyNumberFormat="1" applyFont="1" applyBorder="1"/>
    <xf numFmtId="165" fontId="2" fillId="0" borderId="4" xfId="0" applyNumberFormat="1" applyFont="1" applyBorder="1"/>
    <xf numFmtId="165" fontId="2" fillId="0" borderId="7" xfId="0" applyNumberFormat="1" applyFont="1" applyBorder="1"/>
    <xf numFmtId="165" fontId="2" fillId="0" borderId="10" xfId="0" applyNumberFormat="1" applyFont="1" applyBorder="1"/>
    <xf numFmtId="164" fontId="2" fillId="0" borderId="8" xfId="1" applyNumberFormat="1" applyFont="1" applyBorder="1"/>
    <xf numFmtId="0" fontId="17" fillId="3" borderId="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51626F"/>
      <color rgb="FFC30045"/>
      <color rgb="FF660033"/>
      <color rgb="FF5962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704850</xdr:colOff>
      <xdr:row>3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714375</xdr:colOff>
      <xdr:row>0</xdr:row>
      <xdr:rowOff>714375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tabSelected="1" workbookViewId="0">
      <selection activeCell="J3" sqref="J3"/>
    </sheetView>
  </sheetViews>
  <sheetFormatPr defaultRowHeight="15" x14ac:dyDescent="0.25"/>
  <cols>
    <col min="1" max="1" width="11.42578125" customWidth="1"/>
    <col min="2" max="2" width="34.5703125" customWidth="1"/>
    <col min="3" max="5" width="15.7109375" customWidth="1"/>
    <col min="7" max="12" width="12.28515625" customWidth="1"/>
    <col min="13" max="13" width="5.28515625" customWidth="1"/>
    <col min="14" max="19" width="13.28515625" customWidth="1"/>
    <col min="20" max="20" width="5.85546875" customWidth="1"/>
    <col min="21" max="21" width="13" customWidth="1"/>
    <col min="22" max="25" width="10.5703125" bestFit="1" customWidth="1"/>
    <col min="26" max="26" width="10.7109375" customWidth="1"/>
  </cols>
  <sheetData>
    <row r="3" spans="2:26" ht="18" x14ac:dyDescent="0.25">
      <c r="B3" s="17" t="s">
        <v>66</v>
      </c>
    </row>
    <row r="6" spans="2:26" ht="18" x14ac:dyDescent="0.25">
      <c r="B6" s="17" t="s">
        <v>61</v>
      </c>
      <c r="G6" s="106" t="s">
        <v>50</v>
      </c>
      <c r="N6" s="106" t="s">
        <v>52</v>
      </c>
      <c r="U6" s="106" t="s">
        <v>65</v>
      </c>
    </row>
    <row r="7" spans="2:26" ht="18" x14ac:dyDescent="0.25">
      <c r="B7" s="17"/>
    </row>
    <row r="8" spans="2:26" ht="51" x14ac:dyDescent="0.25">
      <c r="B8" s="92" t="s">
        <v>2</v>
      </c>
      <c r="C8" s="93"/>
      <c r="D8" s="93"/>
      <c r="E8" s="94"/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8</v>
      </c>
      <c r="N8" s="18" t="s">
        <v>53</v>
      </c>
      <c r="O8" s="18" t="s">
        <v>54</v>
      </c>
      <c r="P8" s="18" t="s">
        <v>55</v>
      </c>
      <c r="Q8" s="18" t="s">
        <v>56</v>
      </c>
      <c r="R8" s="18" t="s">
        <v>57</v>
      </c>
      <c r="S8" s="18" t="s">
        <v>8</v>
      </c>
      <c r="U8" s="18" t="s">
        <v>53</v>
      </c>
      <c r="V8" s="18" t="s">
        <v>54</v>
      </c>
      <c r="W8" s="18" t="s">
        <v>55</v>
      </c>
      <c r="X8" s="18" t="s">
        <v>56</v>
      </c>
      <c r="Y8" s="18" t="s">
        <v>57</v>
      </c>
      <c r="Z8" s="18" t="s">
        <v>8</v>
      </c>
    </row>
    <row r="9" spans="2:26" ht="21" customHeight="1" x14ac:dyDescent="0.25">
      <c r="B9" s="80"/>
      <c r="C9" s="18" t="s">
        <v>50</v>
      </c>
      <c r="D9" s="18" t="s">
        <v>52</v>
      </c>
      <c r="E9" s="18" t="s">
        <v>51</v>
      </c>
      <c r="G9" s="115" t="s">
        <v>50</v>
      </c>
      <c r="H9" s="116"/>
      <c r="I9" s="116"/>
      <c r="J9" s="116"/>
      <c r="K9" s="116"/>
      <c r="L9" s="117"/>
      <c r="N9" s="115" t="s">
        <v>52</v>
      </c>
      <c r="O9" s="116"/>
      <c r="P9" s="116"/>
      <c r="Q9" s="116"/>
      <c r="R9" s="116"/>
      <c r="S9" s="117"/>
      <c r="U9" s="118" t="s">
        <v>65</v>
      </c>
      <c r="V9" s="119"/>
      <c r="W9" s="119"/>
      <c r="X9" s="119"/>
      <c r="Y9" s="119"/>
      <c r="Z9" s="119"/>
    </row>
    <row r="10" spans="2:26" x14ac:dyDescent="0.25">
      <c r="B10" s="2" t="s">
        <v>48</v>
      </c>
      <c r="C10" s="13">
        <v>11.637434235392059</v>
      </c>
      <c r="D10" s="13">
        <v>1.7965091619616862</v>
      </c>
      <c r="E10" s="6">
        <v>0.18506930970624394</v>
      </c>
      <c r="G10" s="13">
        <v>2.552203</v>
      </c>
      <c r="H10" s="13">
        <v>5.2035422869084558</v>
      </c>
      <c r="I10" s="13">
        <v>1.378829682322136</v>
      </c>
      <c r="J10" s="13">
        <v>1.6129474285937144</v>
      </c>
      <c r="K10" s="13">
        <v>0.88991183756775238</v>
      </c>
      <c r="L10" s="108">
        <f>C10</f>
        <v>11.637434235392059</v>
      </c>
      <c r="N10" s="13">
        <f>G10/G$19*1000000</f>
        <v>3.2971174478826875</v>
      </c>
      <c r="O10" s="13">
        <f t="shared" ref="O10:S16" si="0">H10/H$19*1000000</f>
        <v>4.7304714859554782</v>
      </c>
      <c r="P10" s="13">
        <f t="shared" si="0"/>
        <v>0.88712022981898708</v>
      </c>
      <c r="Q10" s="13">
        <f t="shared" si="0"/>
        <v>0.78598811311079408</v>
      </c>
      <c r="R10" s="13">
        <f t="shared" si="0"/>
        <v>0.89229873668839388</v>
      </c>
      <c r="S10" s="108">
        <f t="shared" si="0"/>
        <v>1.7965091619616862</v>
      </c>
      <c r="U10" s="88"/>
      <c r="V10" s="96"/>
      <c r="W10" s="96"/>
      <c r="X10" s="96"/>
      <c r="Y10" s="96"/>
      <c r="Z10" s="97"/>
    </row>
    <row r="11" spans="2:26" x14ac:dyDescent="0.25">
      <c r="B11" s="2" t="s">
        <v>3</v>
      </c>
      <c r="C11" s="14">
        <v>1489.9196123878007</v>
      </c>
      <c r="D11" s="14">
        <v>230.00381184546501</v>
      </c>
      <c r="E11" s="6">
        <v>2.8943089340002601E-2</v>
      </c>
      <c r="G11" s="14">
        <v>356.77289101999997</v>
      </c>
      <c r="H11" s="14">
        <v>284.65219471336519</v>
      </c>
      <c r="I11" s="14">
        <v>316.74305814963014</v>
      </c>
      <c r="J11" s="14">
        <v>348.69673381770986</v>
      </c>
      <c r="K11" s="14">
        <v>183.05473468709536</v>
      </c>
      <c r="L11" s="109">
        <f t="shared" ref="L11:L16" si="1">C11</f>
        <v>1489.9196123878007</v>
      </c>
      <c r="N11" s="14">
        <f t="shared" ref="N11:N16" si="2">G11/G$19*1000000</f>
        <v>460.90460825944905</v>
      </c>
      <c r="O11" s="14">
        <f t="shared" si="0"/>
        <v>258.7735462233037</v>
      </c>
      <c r="P11" s="14">
        <f t="shared" si="0"/>
        <v>203.78816770614111</v>
      </c>
      <c r="Q11" s="14">
        <f t="shared" si="0"/>
        <v>169.91966570183513</v>
      </c>
      <c r="R11" s="14">
        <f t="shared" si="0"/>
        <v>183.54571948672233</v>
      </c>
      <c r="S11" s="109">
        <f t="shared" si="0"/>
        <v>230.00381184546501</v>
      </c>
      <c r="U11" s="87"/>
      <c r="V11" s="98"/>
      <c r="W11" s="98"/>
      <c r="X11" s="98"/>
      <c r="Y11" s="98"/>
      <c r="Z11" s="99"/>
    </row>
    <row r="12" spans="2:26" x14ac:dyDescent="0.25">
      <c r="B12" s="95" t="s">
        <v>9</v>
      </c>
      <c r="C12" s="14">
        <v>469.17270363216477</v>
      </c>
      <c r="D12" s="14">
        <v>72.427739961283919</v>
      </c>
      <c r="E12" s="6">
        <v>4.3508649018030185E-2</v>
      </c>
      <c r="G12" s="14">
        <v>79.847538020000002</v>
      </c>
      <c r="H12" s="14">
        <v>84.195494379272645</v>
      </c>
      <c r="I12" s="14">
        <v>104.08734279145159</v>
      </c>
      <c r="J12" s="14">
        <v>128.78939123748592</v>
      </c>
      <c r="K12" s="14">
        <v>72.252937203954616</v>
      </c>
      <c r="L12" s="109">
        <f t="shared" si="1"/>
        <v>469.17270363216477</v>
      </c>
      <c r="N12" s="14">
        <f>G12/G$19*1000000</f>
        <v>103.15273149362268</v>
      </c>
      <c r="O12" s="14">
        <f t="shared" si="0"/>
        <v>76.541010612926897</v>
      </c>
      <c r="P12" s="14">
        <f t="shared" si="0"/>
        <v>66.968378068921865</v>
      </c>
      <c r="Q12" s="14">
        <f t="shared" si="0"/>
        <v>62.758977021152155</v>
      </c>
      <c r="R12" s="14">
        <f t="shared" si="0"/>
        <v>72.446732212623388</v>
      </c>
      <c r="S12" s="109">
        <f t="shared" si="0"/>
        <v>72.427739961283919</v>
      </c>
      <c r="U12" s="100">
        <f>G12/(G$12+G$13)</f>
        <v>0.22598156197787045</v>
      </c>
      <c r="V12" s="101">
        <f t="shared" ref="U12:Z13" si="3">H12/(H$12+H$13)</f>
        <v>0.30771313932378724</v>
      </c>
      <c r="W12" s="101">
        <f t="shared" si="3"/>
        <v>0.34561440939481358</v>
      </c>
      <c r="X12" s="101">
        <f t="shared" si="3"/>
        <v>0.39132713513519185</v>
      </c>
      <c r="Y12" s="101">
        <f t="shared" si="3"/>
        <v>0.41884927101998604</v>
      </c>
      <c r="Z12" s="114">
        <f>L12/(L$12+L$13)</f>
        <v>0.32815426367592759</v>
      </c>
    </row>
    <row r="13" spans="2:26" x14ac:dyDescent="0.25">
      <c r="B13" s="95" t="s">
        <v>49</v>
      </c>
      <c r="C13" s="14">
        <v>960.55945458078315</v>
      </c>
      <c r="D13" s="14">
        <v>148.28473578095031</v>
      </c>
      <c r="E13" s="6">
        <v>2.1650630826231448E-2</v>
      </c>
      <c r="G13" s="14">
        <v>273.48897899999997</v>
      </c>
      <c r="H13" s="14">
        <v>189.42133772707112</v>
      </c>
      <c r="I13" s="14">
        <v>197.07875434469858</v>
      </c>
      <c r="J13" s="14">
        <v>200.31988760920848</v>
      </c>
      <c r="K13" s="14">
        <v>100.25049589980493</v>
      </c>
      <c r="L13" s="109">
        <f t="shared" si="1"/>
        <v>960.55945458078315</v>
      </c>
      <c r="N13" s="14">
        <f t="shared" si="2"/>
        <v>353.31252430332614</v>
      </c>
      <c r="O13" s="14">
        <f t="shared" si="0"/>
        <v>172.20043338627653</v>
      </c>
      <c r="P13" s="14">
        <f t="shared" si="0"/>
        <v>126.7977851711656</v>
      </c>
      <c r="Q13" s="14">
        <f t="shared" si="0"/>
        <v>97.615736067606193</v>
      </c>
      <c r="R13" s="14">
        <f t="shared" si="0"/>
        <v>100.51938525536303</v>
      </c>
      <c r="S13" s="109">
        <f t="shared" si="0"/>
        <v>148.28473578095031</v>
      </c>
      <c r="U13" s="100">
        <f t="shared" si="3"/>
        <v>0.77401843802212955</v>
      </c>
      <c r="V13" s="101">
        <f t="shared" si="3"/>
        <v>0.69228686067621292</v>
      </c>
      <c r="W13" s="101">
        <f t="shared" si="3"/>
        <v>0.65438559060518653</v>
      </c>
      <c r="X13" s="101">
        <f t="shared" si="3"/>
        <v>0.60867286486480809</v>
      </c>
      <c r="Y13" s="101">
        <f t="shared" si="3"/>
        <v>0.58115072898001385</v>
      </c>
      <c r="Z13" s="114">
        <f t="shared" si="3"/>
        <v>0.67184573632407241</v>
      </c>
    </row>
    <row r="14" spans="2:26" x14ac:dyDescent="0.25">
      <c r="B14" s="95" t="s">
        <v>10</v>
      </c>
      <c r="C14" s="14">
        <v>60.187454174852746</v>
      </c>
      <c r="D14" s="14">
        <v>9.291336103230778</v>
      </c>
      <c r="E14" s="6">
        <v>3.4228074491912883E-2</v>
      </c>
      <c r="G14" s="14">
        <v>3.4363739999999998</v>
      </c>
      <c r="H14" s="14">
        <v>11.035362607021483</v>
      </c>
      <c r="I14" s="14">
        <v>15.576961013479957</v>
      </c>
      <c r="J14" s="14">
        <v>19.587454971015482</v>
      </c>
      <c r="K14" s="14">
        <v>10.551301583335821</v>
      </c>
      <c r="L14" s="109">
        <f t="shared" si="1"/>
        <v>60.187454174852746</v>
      </c>
      <c r="N14" s="14">
        <f t="shared" si="2"/>
        <v>4.4393524625002092</v>
      </c>
      <c r="O14" s="14">
        <f t="shared" si="0"/>
        <v>10.032102224100329</v>
      </c>
      <c r="P14" s="14">
        <f t="shared" si="0"/>
        <v>10.02200446605362</v>
      </c>
      <c r="Q14" s="14">
        <f t="shared" si="0"/>
        <v>9.5449526130768145</v>
      </c>
      <c r="R14" s="14">
        <f t="shared" si="0"/>
        <v>10.57960201873594</v>
      </c>
      <c r="S14" s="109">
        <f t="shared" si="0"/>
        <v>9.291336103230778</v>
      </c>
      <c r="U14" s="87"/>
      <c r="V14" s="98"/>
      <c r="W14" s="98"/>
      <c r="X14" s="98"/>
      <c r="Y14" s="98"/>
      <c r="Z14" s="99"/>
    </row>
    <row r="15" spans="2:26" x14ac:dyDescent="0.25">
      <c r="B15" s="3" t="s">
        <v>4</v>
      </c>
      <c r="C15" s="14">
        <v>5.3985028795253553</v>
      </c>
      <c r="D15" s="14">
        <v>0.83338472104518058</v>
      </c>
      <c r="E15" s="6">
        <v>1.4757132789443071E-2</v>
      </c>
      <c r="G15" s="14">
        <v>0.507073</v>
      </c>
      <c r="H15" s="14">
        <v>1.1660206341704673</v>
      </c>
      <c r="I15" s="14">
        <v>0.93186629529967713</v>
      </c>
      <c r="J15" s="14">
        <v>2.0121523477108987</v>
      </c>
      <c r="K15" s="14">
        <v>0.7813906023443119</v>
      </c>
      <c r="L15" s="109">
        <f t="shared" si="1"/>
        <v>5.3985028795253553</v>
      </c>
      <c r="N15" s="15">
        <f t="shared" si="2"/>
        <v>0.65507298426113358</v>
      </c>
      <c r="O15" s="15">
        <f t="shared" si="0"/>
        <v>1.0600139400916062</v>
      </c>
      <c r="P15" s="15">
        <f t="shared" si="0"/>
        <v>0.59955007688446393</v>
      </c>
      <c r="Q15" s="15">
        <f t="shared" si="0"/>
        <v>0.98052038090766247</v>
      </c>
      <c r="R15" s="15">
        <f t="shared" si="0"/>
        <v>0.7834864285406582</v>
      </c>
      <c r="S15" s="113">
        <f t="shared" si="0"/>
        <v>0.83338472104518058</v>
      </c>
      <c r="U15" s="102"/>
      <c r="V15" s="103"/>
      <c r="W15" s="103"/>
      <c r="X15" s="103"/>
      <c r="Y15" s="103"/>
      <c r="Z15" s="104"/>
    </row>
    <row r="16" spans="2:26" x14ac:dyDescent="0.25">
      <c r="B16" s="16" t="s">
        <v>62</v>
      </c>
      <c r="C16" s="19">
        <v>1506.955549502718</v>
      </c>
      <c r="D16" s="19">
        <v>232.63370572847185</v>
      </c>
      <c r="E16" s="20">
        <v>2.9939362826014341E-2</v>
      </c>
      <c r="G16" s="19">
        <v>359.83216701999999</v>
      </c>
      <c r="H16" s="19">
        <v>291.0217576344441</v>
      </c>
      <c r="I16" s="19">
        <v>319.05375412725198</v>
      </c>
      <c r="J16" s="19">
        <v>352.32183359401449</v>
      </c>
      <c r="K16" s="19">
        <v>184.72603712700743</v>
      </c>
      <c r="L16" s="19">
        <f t="shared" si="1"/>
        <v>1506.955549502718</v>
      </c>
      <c r="N16" s="19">
        <f t="shared" si="2"/>
        <v>464.85679869159287</v>
      </c>
      <c r="O16" s="19">
        <f t="shared" si="0"/>
        <v>264.5640316493508</v>
      </c>
      <c r="P16" s="19">
        <f t="shared" si="0"/>
        <v>205.27483801284455</v>
      </c>
      <c r="Q16" s="19">
        <f t="shared" si="0"/>
        <v>171.68617419585362</v>
      </c>
      <c r="R16" s="19">
        <f t="shared" si="0"/>
        <v>185.22150465195139</v>
      </c>
      <c r="S16" s="19">
        <f t="shared" si="0"/>
        <v>232.63370572847185</v>
      </c>
    </row>
    <row r="18" spans="2:19" x14ac:dyDescent="0.25">
      <c r="G18" s="91" t="s">
        <v>67</v>
      </c>
      <c r="H18" s="91"/>
    </row>
    <row r="19" spans="2:19" x14ac:dyDescent="0.25">
      <c r="G19" s="107">
        <v>774071</v>
      </c>
      <c r="H19" s="107">
        <v>1100005</v>
      </c>
      <c r="I19" s="107">
        <v>1554276</v>
      </c>
      <c r="J19" s="107">
        <v>2052127</v>
      </c>
      <c r="K19" s="107">
        <v>997325</v>
      </c>
      <c r="L19" s="110">
        <v>6477804</v>
      </c>
    </row>
    <row r="20" spans="2:19" x14ac:dyDescent="0.25">
      <c r="G20" s="11"/>
      <c r="H20" s="11"/>
      <c r="I20" s="11"/>
      <c r="J20" s="11"/>
      <c r="K20" s="11"/>
      <c r="L20" s="11"/>
    </row>
    <row r="21" spans="2:19" ht="18" x14ac:dyDescent="0.25">
      <c r="B21" s="17" t="s">
        <v>60</v>
      </c>
    </row>
    <row r="23" spans="2:19" ht="51" x14ac:dyDescent="0.25">
      <c r="B23" s="92" t="s">
        <v>2</v>
      </c>
      <c r="C23" s="93"/>
      <c r="D23" s="93"/>
      <c r="E23" s="94"/>
      <c r="G23" s="18" t="s">
        <v>53</v>
      </c>
      <c r="H23" s="18" t="s">
        <v>54</v>
      </c>
      <c r="I23" s="18" t="s">
        <v>55</v>
      </c>
      <c r="J23" s="18" t="s">
        <v>56</v>
      </c>
      <c r="K23" s="18" t="s">
        <v>57</v>
      </c>
      <c r="L23" s="18" t="s">
        <v>8</v>
      </c>
      <c r="N23" s="18" t="s">
        <v>53</v>
      </c>
      <c r="O23" s="18" t="s">
        <v>54</v>
      </c>
      <c r="P23" s="18" t="s">
        <v>55</v>
      </c>
      <c r="Q23" s="18" t="s">
        <v>56</v>
      </c>
      <c r="R23" s="18" t="s">
        <v>57</v>
      </c>
      <c r="S23" s="18" t="s">
        <v>8</v>
      </c>
    </row>
    <row r="24" spans="2:19" ht="21" customHeight="1" x14ac:dyDescent="0.25">
      <c r="B24" s="80"/>
      <c r="C24" s="18" t="s">
        <v>50</v>
      </c>
      <c r="D24" s="18" t="s">
        <v>52</v>
      </c>
      <c r="E24" s="18" t="s">
        <v>51</v>
      </c>
      <c r="G24" s="115" t="s">
        <v>50</v>
      </c>
      <c r="H24" s="116"/>
      <c r="I24" s="116"/>
      <c r="J24" s="116"/>
      <c r="K24" s="116"/>
      <c r="L24" s="117"/>
      <c r="N24" s="115" t="s">
        <v>52</v>
      </c>
      <c r="O24" s="116"/>
      <c r="P24" s="116"/>
      <c r="Q24" s="116"/>
      <c r="R24" s="116"/>
      <c r="S24" s="117"/>
    </row>
    <row r="25" spans="2:19" x14ac:dyDescent="0.25">
      <c r="B25" s="2" t="s">
        <v>1</v>
      </c>
      <c r="C25" s="13">
        <v>1291.7487019751977</v>
      </c>
      <c r="D25" s="14">
        <v>199.41151383635531</v>
      </c>
      <c r="E25" s="6">
        <v>5.4337952613301738E-2</v>
      </c>
      <c r="G25" s="14">
        <v>301.03041863999999</v>
      </c>
      <c r="H25" s="14">
        <v>250.46451371092473</v>
      </c>
      <c r="I25" s="14">
        <v>274.97843235633655</v>
      </c>
      <c r="J25" s="14">
        <v>307.71729448203746</v>
      </c>
      <c r="K25" s="14">
        <v>157.55804278589895</v>
      </c>
      <c r="L25" s="109">
        <f>C25</f>
        <v>1291.7487019751977</v>
      </c>
      <c r="N25" s="13">
        <f>G25/G$19*1000000</f>
        <v>388.89251585448881</v>
      </c>
      <c r="O25" s="13">
        <f t="shared" ref="O25" si="4">H25/H$19*1000000</f>
        <v>227.69397749185205</v>
      </c>
      <c r="P25" s="13">
        <f t="shared" ref="P25" si="5">I25/I$19*1000000</f>
        <v>176.91737655109941</v>
      </c>
      <c r="Q25" s="13">
        <f t="shared" ref="Q25" si="6">J25/J$19*1000000</f>
        <v>149.95041460983529</v>
      </c>
      <c r="R25" s="13">
        <f t="shared" ref="R25" si="7">K25/K$19*1000000</f>
        <v>157.98064100057547</v>
      </c>
      <c r="S25" s="108">
        <f t="shared" ref="S25" si="8">L25/L$19*1000000</f>
        <v>199.41151383635531</v>
      </c>
    </row>
    <row r="26" spans="2:19" x14ac:dyDescent="0.25">
      <c r="B26" s="2" t="s">
        <v>0</v>
      </c>
      <c r="C26" s="14">
        <v>169.57300006522217</v>
      </c>
      <c r="D26" s="14">
        <v>26.177544128414841</v>
      </c>
      <c r="E26" s="6">
        <v>1.2436948236593736E-2</v>
      </c>
      <c r="G26" s="14">
        <v>38.647626170000002</v>
      </c>
      <c r="H26" s="14">
        <v>29.955428357367794</v>
      </c>
      <c r="I26" s="14">
        <v>37.960224074638091</v>
      </c>
      <c r="J26" s="14">
        <v>41.16966463936884</v>
      </c>
      <c r="K26" s="14">
        <v>21.840056823847451</v>
      </c>
      <c r="L26" s="109">
        <f t="shared" ref="L26:L29" si="9">C26</f>
        <v>169.57300006522217</v>
      </c>
      <c r="N26" s="14">
        <f t="shared" ref="N26:N29" si="10">G26/G$19*1000000</f>
        <v>49.927753616916277</v>
      </c>
      <c r="O26" s="14">
        <f t="shared" ref="O26:O29" si="11">H26/H$19*1000000</f>
        <v>27.232083815407925</v>
      </c>
      <c r="P26" s="14">
        <f t="shared" ref="P26:P29" si="12">I26/I$19*1000000</f>
        <v>24.423090927633247</v>
      </c>
      <c r="Q26" s="14">
        <f t="shared" ref="Q26:Q29" si="13">J26/J$19*1000000</f>
        <v>20.061947744641945</v>
      </c>
      <c r="R26" s="14">
        <f t="shared" ref="R26:R29" si="14">K26/K$19*1000000</f>
        <v>21.898635674276139</v>
      </c>
      <c r="S26" s="109">
        <f t="shared" ref="S26:S29" si="15">L26/L$19*1000000</f>
        <v>26.177544128414841</v>
      </c>
    </row>
    <row r="27" spans="2:19" x14ac:dyDescent="0.25">
      <c r="B27" s="2" t="s">
        <v>3</v>
      </c>
      <c r="C27" s="14">
        <v>13.748307993447813</v>
      </c>
      <c r="D27" s="14">
        <v>2.1223717163174145</v>
      </c>
      <c r="E27" s="6">
        <v>-2.0956607485271114E-2</v>
      </c>
      <c r="G27" s="14">
        <v>8.0244140000000002</v>
      </c>
      <c r="H27" s="14">
        <v>1.2794825426503658</v>
      </c>
      <c r="I27" s="14">
        <v>1.72129348359663</v>
      </c>
      <c r="J27" s="14">
        <v>1.4827020116917655</v>
      </c>
      <c r="K27" s="14">
        <v>1.2404159555090526</v>
      </c>
      <c r="L27" s="109">
        <f t="shared" si="9"/>
        <v>13.748307993447813</v>
      </c>
      <c r="N27" s="14">
        <f t="shared" si="10"/>
        <v>10.366509015322885</v>
      </c>
      <c r="O27" s="14">
        <f t="shared" si="11"/>
        <v>1.1631606607700562</v>
      </c>
      <c r="P27" s="14">
        <f t="shared" si="12"/>
        <v>1.1074567731835465</v>
      </c>
      <c r="Q27" s="14">
        <f t="shared" si="13"/>
        <v>0.72251961583847657</v>
      </c>
      <c r="R27" s="14">
        <f t="shared" si="14"/>
        <v>1.2437429679483143</v>
      </c>
      <c r="S27" s="109">
        <f t="shared" si="15"/>
        <v>2.1223717163174145</v>
      </c>
    </row>
    <row r="28" spans="2:19" x14ac:dyDescent="0.25">
      <c r="B28" s="2" t="s">
        <v>6</v>
      </c>
      <c r="C28" s="14">
        <v>33.731891840411677</v>
      </c>
      <c r="D28" s="14">
        <v>5.2073035615791516</v>
      </c>
      <c r="E28" s="6">
        <v>-4.8844931312768548E-2</v>
      </c>
      <c r="G28" s="14">
        <v>4.8667629999999997</v>
      </c>
      <c r="H28" s="14">
        <v>11.418013644717577</v>
      </c>
      <c r="I28" s="14">
        <v>7.2177720440481625</v>
      </c>
      <c r="J28" s="14">
        <v>6.640331294053472</v>
      </c>
      <c r="K28" s="14">
        <v>3.5890118575924617</v>
      </c>
      <c r="L28" s="109">
        <f t="shared" si="9"/>
        <v>33.731891840411677</v>
      </c>
      <c r="N28" s="15">
        <f t="shared" si="10"/>
        <v>6.2872307579020523</v>
      </c>
      <c r="O28" s="15">
        <f t="shared" si="11"/>
        <v>10.379965222628604</v>
      </c>
      <c r="P28" s="15">
        <f t="shared" si="12"/>
        <v>4.6438161845439048</v>
      </c>
      <c r="Q28" s="15">
        <f t="shared" si="13"/>
        <v>3.2358286275915047</v>
      </c>
      <c r="R28" s="15">
        <f t="shared" si="14"/>
        <v>3.5986382148170977</v>
      </c>
      <c r="S28" s="113">
        <f t="shared" si="15"/>
        <v>5.2073035615791516</v>
      </c>
    </row>
    <row r="29" spans="2:19" x14ac:dyDescent="0.25">
      <c r="B29" s="16" t="s">
        <v>63</v>
      </c>
      <c r="C29" s="19">
        <v>1508.8019018742793</v>
      </c>
      <c r="D29" s="19">
        <v>232.91873324266672</v>
      </c>
      <c r="E29" s="20">
        <v>4.620118366953814E-2</v>
      </c>
      <c r="G29" s="19">
        <v>352.56922180999999</v>
      </c>
      <c r="H29" s="19">
        <v>293.11743825566049</v>
      </c>
      <c r="I29" s="19">
        <v>321.87772195861947</v>
      </c>
      <c r="J29" s="19">
        <v>357.00999242715147</v>
      </c>
      <c r="K29" s="19">
        <v>184.22752742284791</v>
      </c>
      <c r="L29" s="19">
        <f t="shared" si="9"/>
        <v>1508.8019018742793</v>
      </c>
      <c r="N29" s="19">
        <f t="shared" si="10"/>
        <v>455.47400924463</v>
      </c>
      <c r="O29" s="19">
        <f t="shared" si="11"/>
        <v>266.46918719065866</v>
      </c>
      <c r="P29" s="19">
        <f t="shared" si="12"/>
        <v>207.09174043646013</v>
      </c>
      <c r="Q29" s="19">
        <f t="shared" si="13"/>
        <v>173.97071059790719</v>
      </c>
      <c r="R29" s="19">
        <f t="shared" si="14"/>
        <v>184.72165785761703</v>
      </c>
      <c r="S29" s="19">
        <f t="shared" si="15"/>
        <v>232.91873324266672</v>
      </c>
    </row>
    <row r="33" spans="2:19" ht="18" x14ac:dyDescent="0.25">
      <c r="B33" s="17" t="s">
        <v>64</v>
      </c>
    </row>
    <row r="34" spans="2:19" ht="18" x14ac:dyDescent="0.25">
      <c r="B34" s="17"/>
    </row>
    <row r="35" spans="2:19" ht="51" x14ac:dyDescent="0.25">
      <c r="B35" s="92" t="s">
        <v>2</v>
      </c>
      <c r="C35" s="93"/>
      <c r="D35" s="94"/>
      <c r="G35" s="18" t="s">
        <v>53</v>
      </c>
      <c r="H35" s="18" t="s">
        <v>54</v>
      </c>
      <c r="I35" s="18" t="s">
        <v>55</v>
      </c>
      <c r="J35" s="18" t="s">
        <v>56</v>
      </c>
      <c r="K35" s="18" t="s">
        <v>57</v>
      </c>
      <c r="L35" s="18" t="s">
        <v>8</v>
      </c>
      <c r="N35" s="18" t="s">
        <v>53</v>
      </c>
      <c r="O35" s="18" t="s">
        <v>54</v>
      </c>
      <c r="P35" s="18" t="s">
        <v>55</v>
      </c>
      <c r="Q35" s="18" t="s">
        <v>56</v>
      </c>
      <c r="R35" s="18" t="s">
        <v>57</v>
      </c>
      <c r="S35" s="18" t="s">
        <v>8</v>
      </c>
    </row>
    <row r="36" spans="2:19" ht="21" customHeight="1" x14ac:dyDescent="0.25">
      <c r="B36" s="80"/>
      <c r="C36" s="18" t="s">
        <v>50</v>
      </c>
      <c r="D36" s="18" t="s">
        <v>52</v>
      </c>
      <c r="G36" s="115" t="s">
        <v>50</v>
      </c>
      <c r="H36" s="116"/>
      <c r="I36" s="116"/>
      <c r="J36" s="116"/>
      <c r="K36" s="116"/>
      <c r="L36" s="117"/>
      <c r="N36" s="115" t="s">
        <v>52</v>
      </c>
      <c r="O36" s="116"/>
      <c r="P36" s="116"/>
      <c r="Q36" s="116"/>
      <c r="R36" s="116"/>
      <c r="S36" s="117"/>
    </row>
    <row r="37" spans="2:19" x14ac:dyDescent="0.25">
      <c r="B37" s="88" t="s">
        <v>5</v>
      </c>
      <c r="C37" s="89">
        <f>C16</f>
        <v>1506.955549502718</v>
      </c>
      <c r="D37" s="13">
        <f>D16</f>
        <v>232.63370572847185</v>
      </c>
      <c r="G37" s="89">
        <f>G16</f>
        <v>359.83216701999999</v>
      </c>
      <c r="H37" s="89">
        <f t="shared" ref="H37:K37" si="16">H16</f>
        <v>291.0217576344441</v>
      </c>
      <c r="I37" s="89">
        <f t="shared" si="16"/>
        <v>319.05375412725198</v>
      </c>
      <c r="J37" s="89">
        <f t="shared" si="16"/>
        <v>352.32183359401449</v>
      </c>
      <c r="K37" s="89">
        <f t="shared" si="16"/>
        <v>184.72603712700743</v>
      </c>
      <c r="L37" s="111">
        <f>C37</f>
        <v>1506.955549502718</v>
      </c>
      <c r="N37" s="13">
        <f>G37/G$19*1000000</f>
        <v>464.85679869159287</v>
      </c>
      <c r="O37" s="13">
        <f>H37/H$19*1000000</f>
        <v>264.5640316493508</v>
      </c>
      <c r="P37" s="13">
        <f t="shared" ref="O37:S38" si="17">I37/I$19*1000000</f>
        <v>205.27483801284455</v>
      </c>
      <c r="Q37" s="13">
        <f t="shared" si="17"/>
        <v>171.68617419585362</v>
      </c>
      <c r="R37" s="13">
        <f t="shared" si="17"/>
        <v>185.22150465195139</v>
      </c>
      <c r="S37" s="108">
        <f t="shared" si="17"/>
        <v>232.63370572847185</v>
      </c>
    </row>
    <row r="38" spans="2:19" x14ac:dyDescent="0.25">
      <c r="B38" s="87" t="s">
        <v>7</v>
      </c>
      <c r="C38" s="90">
        <f>C29</f>
        <v>1508.8019018742793</v>
      </c>
      <c r="D38" s="15">
        <f>D29</f>
        <v>232.91873324266672</v>
      </c>
      <c r="G38" s="90">
        <f>G29</f>
        <v>352.56922180999999</v>
      </c>
      <c r="H38" s="90">
        <f t="shared" ref="H38:K38" si="18">H29</f>
        <v>293.11743825566049</v>
      </c>
      <c r="I38" s="90">
        <f t="shared" si="18"/>
        <v>321.87772195861947</v>
      </c>
      <c r="J38" s="90">
        <f t="shared" si="18"/>
        <v>357.00999242715147</v>
      </c>
      <c r="K38" s="90">
        <f t="shared" si="18"/>
        <v>184.22752742284791</v>
      </c>
      <c r="L38" s="112">
        <f t="shared" ref="L38:L40" si="19">C38</f>
        <v>1508.8019018742793</v>
      </c>
      <c r="N38" s="14">
        <f t="shared" ref="N38" si="20">G38/G$19*1000000</f>
        <v>455.47400924463</v>
      </c>
      <c r="O38" s="14">
        <f t="shared" si="17"/>
        <v>266.46918719065866</v>
      </c>
      <c r="P38" s="14">
        <f t="shared" si="17"/>
        <v>207.09174043646013</v>
      </c>
      <c r="Q38" s="14">
        <f t="shared" si="17"/>
        <v>173.97071059790719</v>
      </c>
      <c r="R38" s="14">
        <f t="shared" si="17"/>
        <v>184.72165785761703</v>
      </c>
      <c r="S38" s="109">
        <f t="shared" si="17"/>
        <v>232.91873324266672</v>
      </c>
    </row>
    <row r="39" spans="2:19" x14ac:dyDescent="0.25">
      <c r="B39" s="16" t="s">
        <v>58</v>
      </c>
      <c r="C39" s="19">
        <f>C37-C38</f>
        <v>-1.8463523715613519</v>
      </c>
      <c r="D39" s="19">
        <f>D37-D38</f>
        <v>-0.28502751419486572</v>
      </c>
      <c r="G39" s="19">
        <f>G37-G38</f>
        <v>7.262945209999998</v>
      </c>
      <c r="H39" s="19">
        <f t="shared" ref="H39:K39" si="21">H37-H38</f>
        <v>-2.0956806212163883</v>
      </c>
      <c r="I39" s="19">
        <f t="shared" si="21"/>
        <v>-2.8239678313674972</v>
      </c>
      <c r="J39" s="19">
        <f t="shared" si="21"/>
        <v>-4.6881588331369812</v>
      </c>
      <c r="K39" s="19">
        <f t="shared" si="21"/>
        <v>0.49850970415951679</v>
      </c>
      <c r="L39" s="19">
        <f t="shared" si="19"/>
        <v>-1.8463523715613519</v>
      </c>
      <c r="N39" s="19">
        <f>N37-N38</f>
        <v>9.3827894469628745</v>
      </c>
      <c r="O39" s="19">
        <f>O37-O38</f>
        <v>-1.9051555413078631</v>
      </c>
      <c r="P39" s="19">
        <f t="shared" ref="P39:S39" si="22">P37-P38</f>
        <v>-1.8169024236155735</v>
      </c>
      <c r="Q39" s="19">
        <f t="shared" si="22"/>
        <v>-2.2845364020535612</v>
      </c>
      <c r="R39" s="19">
        <f t="shared" si="22"/>
        <v>0.49984679433435986</v>
      </c>
      <c r="S39" s="19">
        <f t="shared" si="22"/>
        <v>-0.28502751419486572</v>
      </c>
    </row>
    <row r="40" spans="2:19" x14ac:dyDescent="0.25">
      <c r="B40" s="16" t="s">
        <v>59</v>
      </c>
      <c r="C40" s="19">
        <v>18.014299276688888</v>
      </c>
      <c r="D40" s="19">
        <v>2.7809268815001023</v>
      </c>
      <c r="G40" s="19">
        <v>0.88309199999999999</v>
      </c>
      <c r="H40" s="19">
        <v>0.70728462699336181</v>
      </c>
      <c r="I40" s="19">
        <v>4.5500454191826287E-3</v>
      </c>
      <c r="J40" s="19">
        <v>14.050367077669971</v>
      </c>
      <c r="K40" s="19">
        <v>2.3690055266063679</v>
      </c>
      <c r="L40" s="19">
        <f t="shared" si="19"/>
        <v>18.014299276688888</v>
      </c>
      <c r="N40" s="19">
        <v>0.24630262533318728</v>
      </c>
      <c r="O40" s="19">
        <v>0.23640991315743792</v>
      </c>
      <c r="P40" s="19">
        <v>1.8873115108903138</v>
      </c>
      <c r="Q40" s="19">
        <v>5.8202350345712226</v>
      </c>
      <c r="R40" s="19">
        <v>4.7890500541321934</v>
      </c>
      <c r="S40" s="19">
        <v>3.1842885003152892</v>
      </c>
    </row>
    <row r="43" spans="2:19" x14ac:dyDescent="0.25">
      <c r="B43" s="1"/>
    </row>
  </sheetData>
  <mergeCells count="7">
    <mergeCell ref="G24:L24"/>
    <mergeCell ref="G36:L36"/>
    <mergeCell ref="G9:L9"/>
    <mergeCell ref="U9:Z9"/>
    <mergeCell ref="N9:S9"/>
    <mergeCell ref="N24:S24"/>
    <mergeCell ref="N36:S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workbookViewId="0">
      <selection activeCell="G13" sqref="G13"/>
    </sheetView>
  </sheetViews>
  <sheetFormatPr defaultColWidth="19.140625" defaultRowHeight="15" x14ac:dyDescent="0.25"/>
  <cols>
    <col min="1" max="1" width="12.5703125" style="34" customWidth="1"/>
    <col min="2" max="2" width="9.42578125" style="34" customWidth="1"/>
    <col min="3" max="3" width="79.5703125" style="34" customWidth="1"/>
    <col min="4" max="16384" width="19.140625" style="34"/>
  </cols>
  <sheetData>
    <row r="1" spans="1:12" ht="62.25" customHeight="1" x14ac:dyDescent="0.25">
      <c r="A1" s="9"/>
      <c r="F1" s="9"/>
      <c r="G1" s="9"/>
      <c r="H1" s="7"/>
      <c r="I1" s="8"/>
    </row>
    <row r="2" spans="1:12" ht="18" x14ac:dyDescent="0.25">
      <c r="B2" s="17" t="s">
        <v>68</v>
      </c>
      <c r="F2" s="9"/>
      <c r="G2" s="35"/>
      <c r="H2" s="7"/>
      <c r="I2" s="8"/>
    </row>
    <row r="3" spans="1:12" ht="18" x14ac:dyDescent="0.25">
      <c r="F3" s="35"/>
    </row>
    <row r="4" spans="1:12" ht="18" x14ac:dyDescent="0.25">
      <c r="G4" s="35"/>
    </row>
    <row r="5" spans="1:12" ht="25.5" x14ac:dyDescent="0.25">
      <c r="B5" s="74" t="s">
        <v>42</v>
      </c>
      <c r="C5" s="76"/>
      <c r="D5" s="75" t="s">
        <v>43</v>
      </c>
      <c r="E5" s="75" t="s">
        <v>44</v>
      </c>
      <c r="F5" s="76" t="s">
        <v>11</v>
      </c>
      <c r="G5" s="35"/>
    </row>
    <row r="6" spans="1:12" ht="18" x14ac:dyDescent="0.25">
      <c r="B6" s="77" t="s">
        <v>12</v>
      </c>
      <c r="C6" s="105" t="s">
        <v>13</v>
      </c>
      <c r="D6" s="82">
        <v>102.88748355176588</v>
      </c>
      <c r="E6" s="82">
        <v>98.390517921995894</v>
      </c>
      <c r="F6" s="84">
        <v>41.253644928680458</v>
      </c>
      <c r="G6" s="35"/>
      <c r="J6" s="86"/>
    </row>
    <row r="7" spans="1:12" ht="15" customHeight="1" x14ac:dyDescent="0.25">
      <c r="B7" s="77" t="s">
        <v>14</v>
      </c>
      <c r="C7" s="105" t="s">
        <v>45</v>
      </c>
      <c r="D7" s="82">
        <v>93.912359951514048</v>
      </c>
      <c r="E7" s="82">
        <v>99.276998629252432</v>
      </c>
      <c r="F7" s="84">
        <v>36.749243823139579</v>
      </c>
      <c r="G7" s="35"/>
      <c r="J7" s="81"/>
    </row>
    <row r="8" spans="1:12" ht="18" x14ac:dyDescent="0.25">
      <c r="B8" s="77" t="s">
        <v>15</v>
      </c>
      <c r="C8" s="105" t="s">
        <v>41</v>
      </c>
      <c r="D8" s="82">
        <v>98.686343444432765</v>
      </c>
      <c r="E8" s="82">
        <v>81.604208285143514</v>
      </c>
      <c r="F8" s="84">
        <v>26.178973688360845</v>
      </c>
      <c r="G8" s="35"/>
      <c r="J8" s="21"/>
      <c r="K8" s="21"/>
    </row>
    <row r="9" spans="1:12" ht="18" x14ac:dyDescent="0.25">
      <c r="B9" s="77" t="s">
        <v>16</v>
      </c>
      <c r="C9" s="105" t="s">
        <v>17</v>
      </c>
      <c r="D9" s="82">
        <v>97.265287545001769</v>
      </c>
      <c r="E9" s="82">
        <v>79.098960995355256</v>
      </c>
      <c r="F9" s="84">
        <v>36.415038519651553</v>
      </c>
      <c r="G9" s="35"/>
      <c r="J9" s="21"/>
      <c r="K9" s="21"/>
    </row>
    <row r="10" spans="1:12" ht="18" x14ac:dyDescent="0.25">
      <c r="B10" s="77" t="s">
        <v>18</v>
      </c>
      <c r="C10" s="105" t="s">
        <v>19</v>
      </c>
      <c r="D10" s="82">
        <v>142.67072788353863</v>
      </c>
      <c r="E10" s="82">
        <v>121.03228262832785</v>
      </c>
      <c r="F10" s="84">
        <v>37.686382256258355</v>
      </c>
      <c r="G10" s="35"/>
      <c r="J10" s="21"/>
      <c r="K10" s="21"/>
    </row>
    <row r="11" spans="1:12" ht="18" x14ac:dyDescent="0.25">
      <c r="B11" s="77" t="s">
        <v>20</v>
      </c>
      <c r="C11" s="105" t="s">
        <v>21</v>
      </c>
      <c r="D11" s="82">
        <v>100.14326844377398</v>
      </c>
      <c r="E11" s="82">
        <v>87.590515318322602</v>
      </c>
      <c r="F11" s="84">
        <v>29.429641636308197</v>
      </c>
      <c r="G11" s="35"/>
      <c r="J11" s="21"/>
      <c r="K11" s="21"/>
      <c r="L11" s="40"/>
    </row>
    <row r="12" spans="1:12" ht="18" x14ac:dyDescent="0.25">
      <c r="B12" s="77" t="s">
        <v>22</v>
      </c>
      <c r="C12" s="105" t="s">
        <v>23</v>
      </c>
      <c r="D12" s="82">
        <v>137.26038552763316</v>
      </c>
      <c r="E12" s="82">
        <v>109.96436519650273</v>
      </c>
      <c r="F12" s="84">
        <v>33.810011368442844</v>
      </c>
      <c r="G12" s="35"/>
      <c r="J12" s="22"/>
    </row>
    <row r="13" spans="1:12" ht="18" x14ac:dyDescent="0.25">
      <c r="B13" s="77" t="s">
        <v>24</v>
      </c>
      <c r="C13" s="105" t="s">
        <v>25</v>
      </c>
      <c r="D13" s="82">
        <v>132.75105417774137</v>
      </c>
      <c r="E13" s="82">
        <v>127.79878195007893</v>
      </c>
      <c r="F13" s="84">
        <v>50.261570974639781</v>
      </c>
      <c r="G13" s="35"/>
      <c r="J13" s="22"/>
    </row>
    <row r="14" spans="1:12" ht="18" x14ac:dyDescent="0.25">
      <c r="B14" s="77" t="s">
        <v>26</v>
      </c>
      <c r="C14" s="105" t="s">
        <v>27</v>
      </c>
      <c r="D14" s="82">
        <v>92.252544357876104</v>
      </c>
      <c r="E14" s="82">
        <v>80.564168403226432</v>
      </c>
      <c r="F14" s="84">
        <v>35.861155861507754</v>
      </c>
      <c r="G14" s="35"/>
      <c r="J14" s="22"/>
    </row>
    <row r="15" spans="1:12" ht="18" x14ac:dyDescent="0.25">
      <c r="B15" s="77" t="s">
        <v>28</v>
      </c>
      <c r="C15" s="105" t="s">
        <v>29</v>
      </c>
      <c r="D15" s="82">
        <v>106.8848781498459</v>
      </c>
      <c r="E15" s="82">
        <v>113.18160205112268</v>
      </c>
      <c r="F15" s="84">
        <v>45.955196436433326</v>
      </c>
      <c r="G15" s="35"/>
      <c r="J15" s="22"/>
    </row>
    <row r="16" spans="1:12" ht="18" x14ac:dyDescent="0.25">
      <c r="B16" s="77" t="s">
        <v>30</v>
      </c>
      <c r="C16" s="105" t="s">
        <v>31</v>
      </c>
      <c r="D16" s="82">
        <v>119.07294364837334</v>
      </c>
      <c r="E16" s="82">
        <v>134.06422443676018</v>
      </c>
      <c r="F16" s="84">
        <v>41.582171126224409</v>
      </c>
      <c r="G16" s="35"/>
      <c r="J16" s="22"/>
    </row>
    <row r="17" spans="1:15" ht="18" x14ac:dyDescent="0.25">
      <c r="B17" s="77" t="s">
        <v>32</v>
      </c>
      <c r="C17" s="105" t="s">
        <v>46</v>
      </c>
      <c r="D17" s="82">
        <v>99.444995447198693</v>
      </c>
      <c r="E17" s="82">
        <v>81.622139868252773</v>
      </c>
      <c r="F17" s="84">
        <v>34.314578775511606</v>
      </c>
      <c r="G17" s="35"/>
      <c r="J17" s="22"/>
    </row>
    <row r="18" spans="1:15" ht="18" x14ac:dyDescent="0.25">
      <c r="B18" s="77" t="s">
        <v>33</v>
      </c>
      <c r="C18" s="105" t="s">
        <v>47</v>
      </c>
      <c r="D18" s="82">
        <v>130.21816340572337</v>
      </c>
      <c r="E18" s="82">
        <v>97.483225281274528</v>
      </c>
      <c r="F18" s="84">
        <v>39.370284230213876</v>
      </c>
      <c r="G18" s="35"/>
      <c r="J18" s="5"/>
    </row>
    <row r="19" spans="1:15" ht="18" x14ac:dyDescent="0.25">
      <c r="B19" s="77" t="s">
        <v>34</v>
      </c>
      <c r="C19" s="105" t="s">
        <v>35</v>
      </c>
      <c r="D19" s="82">
        <v>155.80709194007193</v>
      </c>
      <c r="E19" s="82">
        <v>183.65177420627614</v>
      </c>
      <c r="F19" s="84">
        <v>55.319995941665198</v>
      </c>
      <c r="G19" s="35"/>
    </row>
    <row r="20" spans="1:15" ht="18" x14ac:dyDescent="0.25">
      <c r="B20" s="77" t="s">
        <v>36</v>
      </c>
      <c r="C20" s="105" t="s">
        <v>37</v>
      </c>
      <c r="D20" s="82">
        <v>262.07735156938151</v>
      </c>
      <c r="E20" s="82">
        <v>312.9615472772827</v>
      </c>
      <c r="F20" s="84">
        <v>104.8886674857315</v>
      </c>
      <c r="G20" s="35"/>
      <c r="M20" s="30"/>
      <c r="N20" s="31"/>
      <c r="O20" s="45"/>
    </row>
    <row r="21" spans="1:15" ht="18" x14ac:dyDescent="0.25">
      <c r="B21" s="77" t="s">
        <v>38</v>
      </c>
      <c r="C21" s="105" t="s">
        <v>39</v>
      </c>
      <c r="D21" s="82">
        <v>159.06944671461261</v>
      </c>
      <c r="E21" s="82">
        <v>276.04646126185025</v>
      </c>
      <c r="F21" s="84">
        <v>65.986882968290288</v>
      </c>
      <c r="G21" s="35"/>
      <c r="J21" s="21"/>
      <c r="M21" s="30"/>
      <c r="N21" s="31"/>
      <c r="O21" s="45"/>
    </row>
    <row r="22" spans="1:15" ht="18" x14ac:dyDescent="0.25">
      <c r="B22" s="78"/>
      <c r="C22" s="79" t="s">
        <v>40</v>
      </c>
      <c r="D22" s="83">
        <v>145</v>
      </c>
      <c r="E22" s="83">
        <v>150</v>
      </c>
      <c r="F22" s="85">
        <v>51</v>
      </c>
      <c r="G22" s="35"/>
      <c r="M22" s="30"/>
    </row>
    <row r="23" spans="1:15" ht="18" x14ac:dyDescent="0.25">
      <c r="B23" s="9"/>
      <c r="E23" s="21"/>
      <c r="G23" s="35"/>
      <c r="M23" s="21"/>
    </row>
    <row r="24" spans="1:15" x14ac:dyDescent="0.25">
      <c r="A24" s="9"/>
    </row>
    <row r="25" spans="1:15" ht="18" x14ac:dyDescent="0.25">
      <c r="A25" s="35"/>
      <c r="K25" s="35"/>
    </row>
    <row r="26" spans="1:15" x14ac:dyDescent="0.25">
      <c r="A26" s="9"/>
      <c r="B26" s="9"/>
      <c r="C26" s="37"/>
      <c r="D26" s="38"/>
      <c r="F26" s="9"/>
      <c r="G26" s="9"/>
      <c r="H26" s="37"/>
      <c r="I26" s="38"/>
      <c r="K26" s="9"/>
      <c r="L26" s="9"/>
      <c r="M26" s="37"/>
      <c r="N26" s="38"/>
    </row>
    <row r="27" spans="1:15" x14ac:dyDescent="0.25">
      <c r="A27" s="9"/>
      <c r="B27" s="43"/>
      <c r="C27" s="4"/>
      <c r="D27" s="22"/>
      <c r="F27" s="9"/>
      <c r="G27" s="30"/>
      <c r="H27" s="30"/>
      <c r="I27" s="45"/>
      <c r="K27" s="9"/>
      <c r="L27" s="43"/>
      <c r="M27" s="4"/>
      <c r="N27" s="22"/>
    </row>
    <row r="28" spans="1:15" x14ac:dyDescent="0.25">
      <c r="A28" s="9"/>
      <c r="B28" s="43"/>
      <c r="C28" s="4"/>
      <c r="D28" s="22"/>
      <c r="F28" s="9"/>
      <c r="G28" s="30"/>
      <c r="H28" s="30"/>
      <c r="I28" s="45"/>
      <c r="K28" s="9"/>
      <c r="L28" s="43"/>
      <c r="M28" s="4"/>
      <c r="N28" s="22"/>
    </row>
    <row r="29" spans="1:15" x14ac:dyDescent="0.25">
      <c r="A29" s="9"/>
      <c r="B29" s="43"/>
      <c r="C29" s="4"/>
      <c r="D29" s="22"/>
      <c r="F29" s="9"/>
      <c r="G29" s="30"/>
      <c r="H29" s="30"/>
      <c r="I29" s="45"/>
      <c r="K29" s="9"/>
      <c r="L29" s="41"/>
      <c r="M29" s="42"/>
      <c r="N29" s="22"/>
    </row>
    <row r="30" spans="1:15" x14ac:dyDescent="0.25">
      <c r="A30" s="9"/>
      <c r="B30" s="23"/>
      <c r="C30" s="4"/>
      <c r="D30" s="22"/>
      <c r="F30" s="9"/>
      <c r="G30" s="30"/>
      <c r="H30" s="30"/>
      <c r="I30" s="45"/>
      <c r="K30" s="46"/>
      <c r="L30" s="30"/>
      <c r="M30" s="31"/>
      <c r="N30" s="21"/>
      <c r="O30" s="21"/>
    </row>
    <row r="31" spans="1:15" x14ac:dyDescent="0.25">
      <c r="A31" s="9"/>
      <c r="B31" s="23"/>
      <c r="C31" s="4"/>
      <c r="D31" s="22"/>
      <c r="F31" s="9"/>
      <c r="K31" s="46"/>
      <c r="L31" s="30"/>
      <c r="M31" s="31"/>
      <c r="N31" s="21"/>
      <c r="O31" s="21"/>
    </row>
    <row r="32" spans="1:15" x14ac:dyDescent="0.25">
      <c r="A32" s="9"/>
      <c r="B32" s="41"/>
      <c r="C32" s="42"/>
      <c r="D32" s="22"/>
      <c r="F32" s="9"/>
      <c r="G32" s="47"/>
      <c r="H32" s="47"/>
      <c r="I32" s="48"/>
      <c r="K32" s="46"/>
      <c r="L32" s="30"/>
      <c r="M32" s="30"/>
      <c r="N32" s="21"/>
      <c r="O32" s="21"/>
    </row>
    <row r="33" spans="1:15" x14ac:dyDescent="0.25">
      <c r="L33" s="30"/>
      <c r="M33" s="31"/>
      <c r="N33" s="21"/>
      <c r="O33" s="21"/>
    </row>
    <row r="34" spans="1:15" x14ac:dyDescent="0.25">
      <c r="O34" s="40"/>
    </row>
    <row r="35" spans="1:15" x14ac:dyDescent="0.25">
      <c r="B35" s="31"/>
      <c r="C35" s="31"/>
    </row>
    <row r="36" spans="1:15" x14ac:dyDescent="0.25">
      <c r="A36" s="9"/>
      <c r="M36" s="21"/>
    </row>
    <row r="37" spans="1:15" x14ac:dyDescent="0.25">
      <c r="A37" s="9"/>
    </row>
    <row r="38" spans="1:15" ht="18" x14ac:dyDescent="0.25">
      <c r="A38" s="35"/>
      <c r="K38" s="35"/>
    </row>
    <row r="39" spans="1:15" x14ac:dyDescent="0.25">
      <c r="A39" s="36"/>
      <c r="B39" s="36"/>
      <c r="C39" s="38"/>
      <c r="D39" s="38"/>
      <c r="F39" s="36"/>
      <c r="G39" s="120"/>
      <c r="H39" s="120"/>
      <c r="I39" s="120"/>
      <c r="K39" s="49"/>
      <c r="L39" s="120"/>
      <c r="M39" s="120"/>
      <c r="N39" s="120"/>
    </row>
    <row r="40" spans="1:15" x14ac:dyDescent="0.25">
      <c r="A40" s="9"/>
      <c r="B40" s="9"/>
      <c r="C40" s="37"/>
      <c r="D40" s="38"/>
      <c r="F40" s="9"/>
      <c r="G40" s="9"/>
      <c r="H40" s="37"/>
      <c r="I40" s="38"/>
      <c r="K40" s="9"/>
      <c r="L40" s="9"/>
      <c r="M40" s="37"/>
      <c r="N40" s="38"/>
    </row>
    <row r="41" spans="1:15" x14ac:dyDescent="0.25">
      <c r="A41" s="9"/>
      <c r="B41" s="43"/>
      <c r="C41" s="4"/>
      <c r="D41" s="22"/>
      <c r="F41" s="9"/>
      <c r="G41" s="30"/>
      <c r="H41" s="30"/>
      <c r="I41" s="45"/>
      <c r="K41" s="39"/>
      <c r="L41" s="43"/>
      <c r="M41" s="50"/>
      <c r="N41" s="51"/>
    </row>
    <row r="42" spans="1:15" x14ac:dyDescent="0.25">
      <c r="A42" s="9"/>
      <c r="B42" s="43"/>
      <c r="C42" s="4"/>
      <c r="D42" s="22"/>
      <c r="F42" s="9"/>
      <c r="G42" s="30"/>
      <c r="H42" s="30"/>
      <c r="I42" s="45"/>
      <c r="K42" s="46"/>
      <c r="L42" s="52"/>
      <c r="M42" s="53"/>
      <c r="N42" s="54"/>
    </row>
    <row r="43" spans="1:15" x14ac:dyDescent="0.25">
      <c r="A43" s="9"/>
      <c r="B43" s="43"/>
      <c r="C43" s="4"/>
      <c r="D43" s="22"/>
      <c r="F43" s="9"/>
      <c r="G43" s="30"/>
      <c r="H43" s="30"/>
      <c r="I43" s="45"/>
      <c r="K43" s="46"/>
      <c r="L43" s="52"/>
      <c r="M43" s="53"/>
      <c r="N43" s="54"/>
    </row>
    <row r="44" spans="1:15" x14ac:dyDescent="0.25">
      <c r="A44" s="9"/>
      <c r="B44" s="23"/>
      <c r="C44" s="4"/>
      <c r="D44" s="22"/>
      <c r="F44" s="9"/>
      <c r="G44" s="30"/>
      <c r="H44" s="30"/>
      <c r="I44" s="45"/>
      <c r="K44" s="46"/>
      <c r="L44" s="52"/>
      <c r="M44" s="53"/>
      <c r="N44" s="54"/>
    </row>
    <row r="45" spans="1:15" x14ac:dyDescent="0.25">
      <c r="A45" s="9"/>
      <c r="B45" s="23"/>
      <c r="C45" s="4"/>
      <c r="D45" s="22"/>
      <c r="F45" s="9"/>
      <c r="G45" s="30"/>
      <c r="H45" s="30"/>
      <c r="I45" s="45"/>
    </row>
    <row r="46" spans="1:15" x14ac:dyDescent="0.25">
      <c r="A46" s="9"/>
      <c r="B46" s="41"/>
      <c r="C46" s="42"/>
      <c r="D46" s="22"/>
      <c r="F46" s="9"/>
      <c r="G46" s="47"/>
      <c r="H46" s="47"/>
      <c r="I46" s="45"/>
    </row>
    <row r="47" spans="1:15" x14ac:dyDescent="0.25">
      <c r="K47" s="49"/>
      <c r="L47" s="120"/>
      <c r="M47" s="120"/>
      <c r="N47" s="120"/>
    </row>
    <row r="48" spans="1:15" x14ac:dyDescent="0.25">
      <c r="A48" s="9"/>
      <c r="K48" s="9"/>
      <c r="L48" s="9"/>
      <c r="M48" s="37"/>
      <c r="N48" s="38"/>
    </row>
    <row r="49" spans="1:14" x14ac:dyDescent="0.25">
      <c r="A49" s="9"/>
      <c r="B49" s="31"/>
      <c r="C49" s="31"/>
      <c r="K49" s="39"/>
      <c r="L49" s="55"/>
      <c r="M49" s="42"/>
      <c r="N49" s="5"/>
    </row>
    <row r="50" spans="1:14" ht="18" x14ac:dyDescent="0.25">
      <c r="A50" s="35"/>
      <c r="K50" s="56"/>
      <c r="L50" s="55"/>
      <c r="M50" s="33"/>
      <c r="N50" s="24"/>
    </row>
    <row r="51" spans="1:14" x14ac:dyDescent="0.25">
      <c r="A51" s="36"/>
      <c r="B51" s="36"/>
      <c r="C51" s="38"/>
      <c r="D51" s="38"/>
      <c r="F51" s="36"/>
      <c r="G51" s="120"/>
      <c r="H51" s="120"/>
      <c r="I51" s="120"/>
      <c r="K51" s="56"/>
      <c r="L51" s="55"/>
      <c r="M51" s="33"/>
      <c r="N51" s="24"/>
    </row>
    <row r="52" spans="1:14" x14ac:dyDescent="0.25">
      <c r="A52" s="9"/>
      <c r="B52" s="9"/>
      <c r="C52" s="37"/>
      <c r="D52" s="38"/>
      <c r="F52" s="9"/>
      <c r="G52" s="9"/>
      <c r="H52" s="37"/>
      <c r="I52" s="38"/>
      <c r="K52" s="56"/>
      <c r="L52" s="55"/>
      <c r="M52" s="33"/>
      <c r="N52" s="24"/>
    </row>
    <row r="53" spans="1:14" x14ac:dyDescent="0.25">
      <c r="A53" s="9"/>
      <c r="B53" s="43"/>
      <c r="C53" s="44"/>
      <c r="D53" s="22"/>
      <c r="F53" s="9"/>
      <c r="G53" s="30"/>
      <c r="H53" s="30"/>
      <c r="I53" s="45"/>
      <c r="K53" s="49"/>
    </row>
    <row r="54" spans="1:14" x14ac:dyDescent="0.25">
      <c r="A54" s="9"/>
      <c r="B54" s="23"/>
      <c r="C54" s="4"/>
      <c r="D54" s="22"/>
      <c r="F54" s="9"/>
      <c r="G54" s="30"/>
      <c r="H54" s="30"/>
      <c r="I54" s="45"/>
      <c r="K54" s="39"/>
      <c r="L54" s="41"/>
      <c r="M54" s="57"/>
      <c r="N54" s="5"/>
    </row>
    <row r="55" spans="1:14" x14ac:dyDescent="0.25">
      <c r="A55" s="9"/>
      <c r="B55" s="23"/>
      <c r="C55" s="4"/>
      <c r="D55" s="22"/>
      <c r="F55" s="9"/>
      <c r="G55" s="30"/>
      <c r="H55" s="30"/>
      <c r="I55" s="45"/>
      <c r="K55" s="58"/>
      <c r="L55" s="59"/>
      <c r="M55" s="12"/>
      <c r="N55" s="24"/>
    </row>
    <row r="56" spans="1:14" x14ac:dyDescent="0.25">
      <c r="A56" s="9"/>
      <c r="B56" s="23"/>
      <c r="C56" s="4"/>
      <c r="D56" s="22"/>
      <c r="F56" s="9"/>
      <c r="G56" s="30"/>
      <c r="H56" s="30"/>
      <c r="I56" s="45"/>
      <c r="K56" s="56"/>
      <c r="L56" s="59"/>
      <c r="M56" s="12"/>
      <c r="N56" s="24"/>
    </row>
    <row r="57" spans="1:14" x14ac:dyDescent="0.25">
      <c r="A57" s="9"/>
      <c r="B57" s="23"/>
      <c r="C57" s="4"/>
      <c r="D57" s="22"/>
      <c r="F57" s="9"/>
      <c r="G57" s="30"/>
      <c r="H57" s="30"/>
      <c r="I57" s="45"/>
      <c r="K57" s="56"/>
      <c r="L57" s="59"/>
      <c r="M57" s="12"/>
      <c r="N57" s="24"/>
    </row>
    <row r="58" spans="1:14" x14ac:dyDescent="0.25">
      <c r="A58" s="9"/>
      <c r="B58" s="41"/>
      <c r="C58" s="42"/>
      <c r="D58" s="22"/>
      <c r="F58" s="9"/>
      <c r="G58" s="60"/>
      <c r="H58" s="60"/>
      <c r="I58" s="45"/>
      <c r="K58" s="58"/>
      <c r="L58" s="59"/>
      <c r="M58" s="61"/>
      <c r="N58" s="24"/>
    </row>
    <row r="59" spans="1:14" x14ac:dyDescent="0.25">
      <c r="A59" s="9"/>
      <c r="B59" s="41"/>
      <c r="C59" s="42"/>
      <c r="D59" s="22"/>
      <c r="K59" s="9"/>
      <c r="L59" s="43"/>
      <c r="M59" s="57"/>
      <c r="N59" s="5"/>
    </row>
    <row r="60" spans="1:14" x14ac:dyDescent="0.25">
      <c r="A60" s="9"/>
      <c r="B60" s="41"/>
      <c r="C60" s="42"/>
      <c r="D60" s="22"/>
      <c r="K60" s="49"/>
      <c r="L60" s="120"/>
      <c r="M60" s="120"/>
      <c r="N60" s="120"/>
    </row>
    <row r="61" spans="1:14" x14ac:dyDescent="0.25">
      <c r="A61" s="9"/>
      <c r="B61" s="31"/>
      <c r="C61" s="31"/>
      <c r="K61" s="9"/>
      <c r="L61" s="43"/>
      <c r="M61" s="57"/>
      <c r="N61" s="5"/>
    </row>
    <row r="62" spans="1:14" x14ac:dyDescent="0.25">
      <c r="A62" s="9"/>
      <c r="K62" s="49"/>
      <c r="L62" s="120"/>
      <c r="M62" s="120"/>
      <c r="N62" s="120"/>
    </row>
    <row r="63" spans="1:14" ht="18" x14ac:dyDescent="0.25">
      <c r="A63" s="35"/>
      <c r="K63" s="9"/>
      <c r="L63" s="43"/>
      <c r="M63" s="57"/>
      <c r="N63" s="22"/>
    </row>
    <row r="64" spans="1:14" x14ac:dyDescent="0.25">
      <c r="A64" s="36"/>
      <c r="B64" s="36"/>
      <c r="C64" s="38"/>
      <c r="D64" s="38"/>
      <c r="F64" s="36"/>
      <c r="G64" s="120"/>
      <c r="H64" s="120"/>
      <c r="I64" s="120"/>
    </row>
    <row r="65" spans="1:16" x14ac:dyDescent="0.25">
      <c r="A65" s="9"/>
      <c r="B65" s="9"/>
      <c r="C65" s="37"/>
      <c r="D65" s="38"/>
      <c r="F65" s="9"/>
      <c r="G65" s="9"/>
      <c r="H65" s="37"/>
      <c r="I65" s="38"/>
      <c r="K65" s="39"/>
      <c r="L65" s="41"/>
      <c r="M65" s="41"/>
      <c r="N65" s="40"/>
      <c r="P65" s="41"/>
    </row>
    <row r="66" spans="1:16" x14ac:dyDescent="0.25">
      <c r="A66" s="9"/>
      <c r="B66" s="43"/>
      <c r="C66" s="4"/>
      <c r="D66" s="22"/>
      <c r="F66" s="9"/>
      <c r="G66" s="30"/>
      <c r="H66" s="30"/>
      <c r="I66" s="45"/>
      <c r="K66" s="46"/>
      <c r="L66" s="30"/>
      <c r="M66" s="30"/>
      <c r="N66" s="40"/>
      <c r="P66" s="30"/>
    </row>
    <row r="67" spans="1:16" x14ac:dyDescent="0.25">
      <c r="A67" s="9"/>
      <c r="B67" s="43"/>
      <c r="C67" s="4"/>
      <c r="D67" s="22"/>
      <c r="F67" s="9"/>
      <c r="G67" s="30"/>
      <c r="H67" s="30"/>
      <c r="I67" s="45"/>
      <c r="K67" s="46"/>
      <c r="L67" s="30"/>
      <c r="M67" s="30"/>
      <c r="N67" s="40"/>
      <c r="P67" s="30"/>
    </row>
    <row r="68" spans="1:16" x14ac:dyDescent="0.25">
      <c r="A68" s="9"/>
      <c r="B68" s="43"/>
      <c r="C68" s="4"/>
      <c r="D68" s="22"/>
      <c r="F68" s="9"/>
      <c r="G68" s="30"/>
      <c r="H68" s="30"/>
      <c r="I68" s="45"/>
      <c r="K68" s="46"/>
      <c r="L68" s="30"/>
      <c r="M68" s="30"/>
      <c r="N68" s="40"/>
      <c r="P68" s="30"/>
    </row>
    <row r="69" spans="1:16" x14ac:dyDescent="0.25">
      <c r="A69" s="9"/>
      <c r="B69" s="43"/>
      <c r="C69" s="4"/>
      <c r="D69" s="22"/>
      <c r="F69" s="9"/>
      <c r="G69" s="30"/>
      <c r="H69" s="30"/>
      <c r="I69" s="45"/>
    </row>
    <row r="70" spans="1:16" x14ac:dyDescent="0.25">
      <c r="A70" s="9"/>
      <c r="B70" s="43"/>
      <c r="C70" s="4"/>
      <c r="D70" s="22"/>
      <c r="F70" s="9"/>
      <c r="G70" s="30"/>
      <c r="H70" s="30"/>
      <c r="I70" s="45"/>
    </row>
    <row r="71" spans="1:16" x14ac:dyDescent="0.25">
      <c r="A71" s="9"/>
      <c r="B71" s="41"/>
      <c r="C71" s="42"/>
      <c r="D71" s="22"/>
      <c r="F71" s="9"/>
      <c r="G71" s="60"/>
      <c r="H71" s="60"/>
      <c r="I71" s="45"/>
    </row>
    <row r="72" spans="1:16" x14ac:dyDescent="0.25">
      <c r="B72" s="41"/>
      <c r="C72" s="42"/>
      <c r="D72" s="22"/>
    </row>
    <row r="73" spans="1:16" x14ac:dyDescent="0.25">
      <c r="A73" s="9"/>
      <c r="B73" s="41"/>
      <c r="C73" s="42"/>
      <c r="D73" s="22"/>
    </row>
    <row r="74" spans="1:16" x14ac:dyDescent="0.25">
      <c r="A74" s="9"/>
    </row>
    <row r="75" spans="1:16" x14ac:dyDescent="0.25">
      <c r="A75" s="9"/>
      <c r="B75" s="31"/>
      <c r="C75" s="31"/>
    </row>
    <row r="76" spans="1:16" ht="18" x14ac:dyDescent="0.25">
      <c r="A76" s="35"/>
    </row>
    <row r="77" spans="1:16" x14ac:dyDescent="0.25">
      <c r="A77" s="36"/>
      <c r="B77" s="36"/>
      <c r="C77" s="38"/>
      <c r="D77" s="38"/>
    </row>
    <row r="78" spans="1:16" x14ac:dyDescent="0.25">
      <c r="A78" s="9"/>
      <c r="B78" s="9"/>
      <c r="C78" s="37"/>
      <c r="D78" s="38"/>
    </row>
    <row r="79" spans="1:16" x14ac:dyDescent="0.25">
      <c r="A79" s="9"/>
      <c r="B79" s="43"/>
      <c r="C79" s="4"/>
      <c r="D79" s="22"/>
    </row>
    <row r="80" spans="1:16" x14ac:dyDescent="0.25">
      <c r="A80" s="62"/>
      <c r="B80" s="25"/>
      <c r="C80" s="26"/>
      <c r="D80" s="27"/>
    </row>
    <row r="81" spans="1:5" x14ac:dyDescent="0.25">
      <c r="A81" s="62"/>
      <c r="B81" s="25"/>
      <c r="C81" s="26"/>
      <c r="D81" s="27"/>
    </row>
    <row r="82" spans="1:5" x14ac:dyDescent="0.25">
      <c r="A82" s="62"/>
      <c r="B82" s="25"/>
      <c r="C82" s="26"/>
      <c r="D82" s="27"/>
      <c r="E82" s="31"/>
    </row>
    <row r="83" spans="1:5" x14ac:dyDescent="0.25">
      <c r="A83" s="62"/>
      <c r="B83" s="25"/>
      <c r="C83" s="26"/>
      <c r="D83" s="27"/>
    </row>
    <row r="84" spans="1:5" x14ac:dyDescent="0.25">
      <c r="C84" s="31"/>
    </row>
    <row r="85" spans="1:5" x14ac:dyDescent="0.25">
      <c r="A85" s="9"/>
    </row>
    <row r="86" spans="1:5" x14ac:dyDescent="0.25">
      <c r="A86" s="9"/>
    </row>
    <row r="87" spans="1:5" ht="18" x14ac:dyDescent="0.25">
      <c r="A87" s="35"/>
    </row>
    <row r="88" spans="1:5" ht="25.5" customHeight="1" x14ac:dyDescent="0.25">
      <c r="A88" s="36"/>
      <c r="B88" s="36"/>
      <c r="C88" s="120"/>
      <c r="D88" s="120"/>
    </row>
    <row r="89" spans="1:5" x14ac:dyDescent="0.25">
      <c r="A89" s="9"/>
      <c r="B89" s="9"/>
      <c r="C89" s="37"/>
      <c r="D89" s="38"/>
    </row>
    <row r="90" spans="1:5" x14ac:dyDescent="0.25">
      <c r="A90" s="9"/>
      <c r="B90" s="23"/>
      <c r="C90" s="4"/>
      <c r="D90" s="22"/>
    </row>
    <row r="91" spans="1:5" x14ac:dyDescent="0.25">
      <c r="A91" s="9"/>
      <c r="B91" s="23"/>
      <c r="C91" s="4"/>
      <c r="D91" s="22"/>
    </row>
    <row r="92" spans="1:5" x14ac:dyDescent="0.25">
      <c r="A92" s="62"/>
      <c r="B92" s="25"/>
      <c r="C92" s="26"/>
      <c r="D92" s="27"/>
    </row>
    <row r="93" spans="1:5" x14ac:dyDescent="0.25">
      <c r="A93" s="62"/>
      <c r="B93" s="25"/>
      <c r="C93" s="26"/>
      <c r="D93" s="27"/>
    </row>
    <row r="94" spans="1:5" x14ac:dyDescent="0.25">
      <c r="A94" s="62"/>
      <c r="B94" s="25"/>
      <c r="C94" s="26"/>
      <c r="D94" s="27"/>
    </row>
    <row r="95" spans="1:5" x14ac:dyDescent="0.25">
      <c r="A95" s="9"/>
      <c r="B95" s="23"/>
      <c r="C95" s="4"/>
      <c r="D95" s="22"/>
    </row>
    <row r="96" spans="1:5" x14ac:dyDescent="0.25">
      <c r="A96" s="62"/>
      <c r="B96" s="63"/>
      <c r="C96" s="27"/>
    </row>
    <row r="97" spans="1:13" ht="18" x14ac:dyDescent="0.25">
      <c r="A97" s="35"/>
      <c r="B97" s="63"/>
      <c r="C97" s="27"/>
    </row>
    <row r="98" spans="1:13" x14ac:dyDescent="0.25">
      <c r="A98" s="9"/>
    </row>
    <row r="100" spans="1:13" x14ac:dyDescent="0.25">
      <c r="B100" s="39"/>
      <c r="C100" s="39"/>
      <c r="D100" s="39"/>
      <c r="E100" s="39"/>
      <c r="H100" s="39"/>
      <c r="I100" s="39"/>
      <c r="J100" s="39"/>
    </row>
    <row r="101" spans="1:13" x14ac:dyDescent="0.25">
      <c r="A101" s="64"/>
      <c r="B101" s="9"/>
      <c r="C101" s="37"/>
      <c r="D101" s="38"/>
      <c r="E101" s="9"/>
      <c r="F101" s="37"/>
      <c r="G101" s="38"/>
      <c r="H101" s="9"/>
      <c r="I101" s="37"/>
      <c r="J101" s="38"/>
    </row>
    <row r="102" spans="1:13" x14ac:dyDescent="0.25">
      <c r="A102" s="28"/>
      <c r="B102" s="43"/>
      <c r="C102" s="57"/>
      <c r="D102" s="65"/>
      <c r="E102" s="43"/>
      <c r="F102" s="55"/>
      <c r="G102" s="66"/>
      <c r="H102" s="43"/>
      <c r="I102" s="55"/>
      <c r="J102" s="65"/>
      <c r="K102" s="30"/>
      <c r="L102" s="30"/>
    </row>
    <row r="103" spans="1:13" x14ac:dyDescent="0.25">
      <c r="A103" s="28"/>
      <c r="B103" s="43"/>
      <c r="C103" s="57"/>
      <c r="D103" s="65"/>
      <c r="E103" s="43"/>
      <c r="F103" s="55"/>
      <c r="G103" s="65"/>
      <c r="H103" s="43"/>
      <c r="I103" s="55"/>
      <c r="J103" s="65"/>
    </row>
    <row r="104" spans="1:13" x14ac:dyDescent="0.25">
      <c r="A104" s="29"/>
      <c r="B104" s="52"/>
      <c r="C104" s="12"/>
      <c r="D104" s="21"/>
      <c r="E104" s="52"/>
      <c r="F104" s="67"/>
      <c r="G104" s="21"/>
      <c r="H104" s="52"/>
      <c r="I104" s="67"/>
      <c r="J104" s="21"/>
    </row>
    <row r="105" spans="1:13" x14ac:dyDescent="0.25">
      <c r="A105" s="29"/>
      <c r="B105" s="52"/>
      <c r="C105" s="12"/>
      <c r="D105" s="21"/>
      <c r="E105" s="52"/>
      <c r="F105" s="67"/>
      <c r="G105" s="21"/>
      <c r="H105" s="52"/>
      <c r="I105" s="67"/>
      <c r="J105" s="21"/>
      <c r="K105" s="10"/>
      <c r="L105" s="68"/>
      <c r="M105" s="38"/>
    </row>
    <row r="106" spans="1:13" x14ac:dyDescent="0.25">
      <c r="A106" s="28"/>
      <c r="B106" s="43"/>
      <c r="C106" s="57"/>
      <c r="D106" s="65"/>
      <c r="E106" s="43"/>
      <c r="F106" s="55"/>
      <c r="G106" s="65"/>
      <c r="H106" s="43"/>
      <c r="I106" s="55"/>
      <c r="J106" s="65"/>
      <c r="K106" s="30"/>
      <c r="L106" s="30"/>
      <c r="M106" s="69"/>
    </row>
    <row r="108" spans="1:13" x14ac:dyDescent="0.25">
      <c r="B108" s="21"/>
      <c r="E108" s="21"/>
      <c r="H108" s="21"/>
      <c r="K108" s="21"/>
    </row>
    <row r="109" spans="1:13" x14ac:dyDescent="0.25">
      <c r="F109" s="70"/>
    </row>
    <row r="110" spans="1:13" ht="18" x14ac:dyDescent="0.25">
      <c r="A110" s="35"/>
      <c r="F110" s="70"/>
    </row>
    <row r="111" spans="1:13" x14ac:dyDescent="0.25">
      <c r="A111" s="9"/>
      <c r="F111" s="70"/>
    </row>
    <row r="112" spans="1:13" x14ac:dyDescent="0.25">
      <c r="F112" s="70"/>
    </row>
    <row r="113" spans="1:7" x14ac:dyDescent="0.25">
      <c r="B113" s="39"/>
      <c r="C113" s="39"/>
      <c r="D113" s="39"/>
      <c r="F113" s="70"/>
    </row>
    <row r="114" spans="1:7" x14ac:dyDescent="0.25">
      <c r="A114" s="9"/>
      <c r="B114" s="9"/>
      <c r="C114" s="37"/>
      <c r="D114" s="38"/>
    </row>
    <row r="115" spans="1:7" x14ac:dyDescent="0.25">
      <c r="A115" s="39"/>
      <c r="B115" s="30"/>
      <c r="C115" s="31"/>
      <c r="D115" s="40"/>
    </row>
    <row r="116" spans="1:7" x14ac:dyDescent="0.25">
      <c r="A116" s="39"/>
      <c r="B116" s="30"/>
      <c r="C116" s="31"/>
      <c r="D116" s="40"/>
    </row>
    <row r="117" spans="1:7" x14ac:dyDescent="0.25">
      <c r="A117" s="39"/>
      <c r="B117" s="32"/>
      <c r="C117" s="33"/>
      <c r="D117" s="40"/>
    </row>
    <row r="118" spans="1:7" x14ac:dyDescent="0.25">
      <c r="A118" s="39"/>
      <c r="B118" s="30"/>
      <c r="C118" s="31"/>
      <c r="D118" s="40"/>
    </row>
    <row r="119" spans="1:7" x14ac:dyDescent="0.25">
      <c r="A119" s="39"/>
      <c r="B119" s="30"/>
      <c r="C119" s="31"/>
      <c r="D119" s="71"/>
    </row>
    <row r="120" spans="1:7" x14ac:dyDescent="0.25">
      <c r="A120" s="39"/>
      <c r="B120" s="41"/>
      <c r="C120" s="42"/>
      <c r="D120" s="72"/>
      <c r="G120" s="21"/>
    </row>
    <row r="125" spans="1:7" x14ac:dyDescent="0.25">
      <c r="A125" s="39"/>
      <c r="B125" s="30"/>
    </row>
    <row r="126" spans="1:7" x14ac:dyDescent="0.25">
      <c r="A126" s="39"/>
      <c r="B126" s="30"/>
    </row>
    <row r="127" spans="1:7" x14ac:dyDescent="0.25">
      <c r="A127" s="39"/>
      <c r="B127" s="30"/>
    </row>
    <row r="128" spans="1:7" x14ac:dyDescent="0.25">
      <c r="A128" s="39"/>
      <c r="B128" s="30"/>
    </row>
    <row r="129" spans="1:4" x14ac:dyDescent="0.25">
      <c r="A129" s="39"/>
      <c r="B129" s="30"/>
    </row>
    <row r="130" spans="1:4" x14ac:dyDescent="0.25">
      <c r="B130" s="30"/>
    </row>
    <row r="133" spans="1:4" ht="18" x14ac:dyDescent="0.25">
      <c r="A133" s="35"/>
    </row>
    <row r="134" spans="1:4" ht="18" x14ac:dyDescent="0.25">
      <c r="A134" s="35"/>
    </row>
    <row r="136" spans="1:4" x14ac:dyDescent="0.25">
      <c r="A136" s="39"/>
      <c r="B136" s="42"/>
      <c r="C136" s="42"/>
      <c r="D136" s="72"/>
    </row>
    <row r="137" spans="1:4" x14ac:dyDescent="0.25">
      <c r="B137" s="31"/>
      <c r="C137" s="31"/>
      <c r="D137" s="40"/>
    </row>
    <row r="138" spans="1:4" x14ac:dyDescent="0.25">
      <c r="B138" s="31"/>
      <c r="C138" s="31"/>
      <c r="D138" s="40"/>
    </row>
    <row r="139" spans="1:4" x14ac:dyDescent="0.25">
      <c r="A139" s="39"/>
      <c r="B139" s="42"/>
      <c r="C139" s="42"/>
      <c r="D139" s="72"/>
    </row>
    <row r="140" spans="1:4" x14ac:dyDescent="0.25">
      <c r="B140" s="31"/>
      <c r="C140" s="31"/>
      <c r="D140" s="40"/>
    </row>
    <row r="141" spans="1:4" x14ac:dyDescent="0.25">
      <c r="B141" s="31"/>
      <c r="C141" s="31"/>
      <c r="D141" s="40"/>
    </row>
    <row r="142" spans="1:4" x14ac:dyDescent="0.25">
      <c r="A142" s="73"/>
      <c r="B142" s="42"/>
      <c r="C142" s="42"/>
      <c r="D142" s="72"/>
    </row>
    <row r="143" spans="1:4" x14ac:dyDescent="0.25">
      <c r="B143" s="31"/>
      <c r="C143" s="31"/>
      <c r="D143" s="40"/>
    </row>
    <row r="144" spans="1:4" x14ac:dyDescent="0.25">
      <c r="B144" s="31"/>
      <c r="C144" s="31"/>
      <c r="D144" s="40"/>
    </row>
    <row r="145" spans="1:4" x14ac:dyDescent="0.25">
      <c r="A145" s="73"/>
      <c r="B145" s="42"/>
      <c r="C145" s="42"/>
      <c r="D145" s="72"/>
    </row>
    <row r="146" spans="1:4" x14ac:dyDescent="0.25">
      <c r="B146" s="31"/>
      <c r="C146" s="31"/>
      <c r="D146" s="40"/>
    </row>
    <row r="147" spans="1:4" x14ac:dyDescent="0.25">
      <c r="B147" s="31"/>
      <c r="C147" s="31"/>
      <c r="D147" s="40"/>
    </row>
    <row r="148" spans="1:4" x14ac:dyDescent="0.25">
      <c r="A148" s="39"/>
      <c r="B148" s="42"/>
      <c r="C148" s="42"/>
      <c r="D148" s="72"/>
    </row>
    <row r="149" spans="1:4" x14ac:dyDescent="0.25">
      <c r="B149" s="31"/>
      <c r="C149" s="31"/>
      <c r="D149" s="40"/>
    </row>
    <row r="150" spans="1:4" x14ac:dyDescent="0.25">
      <c r="B150" s="31"/>
      <c r="C150" s="31"/>
      <c r="D150" s="40"/>
    </row>
  </sheetData>
  <mergeCells count="8">
    <mergeCell ref="G64:I64"/>
    <mergeCell ref="C88:D88"/>
    <mergeCell ref="L39:N39"/>
    <mergeCell ref="L47:N47"/>
    <mergeCell ref="L60:N60"/>
    <mergeCell ref="L62:N62"/>
    <mergeCell ref="G39:I39"/>
    <mergeCell ref="G51:I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Politiezones per cluster</vt:lpstr>
      <vt:lpstr>Gemeentetoelage per cluster gem</vt:lpstr>
    </vt:vector>
  </TitlesOfParts>
  <Company>IS4F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Erauw Anne-Leen (Belfius)</dc:creator>
  <cp:lastModifiedBy>Anne-Leen Erauw</cp:lastModifiedBy>
  <cp:lastPrinted>2015-06-22T17:41:46Z</cp:lastPrinted>
  <dcterms:created xsi:type="dcterms:W3CDTF">2015-05-08T14:03:23Z</dcterms:created>
  <dcterms:modified xsi:type="dcterms:W3CDTF">2017-10-09T15:04:49Z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1847408927</vt:i4>
  </property>
  <property fmtid="{D5CDD505-2E9C-101B-9397-08002B2CF9AE}" pid="3" name="_NewReviewCycle">
    <vt:lpwstr/>
  </property>
  <property fmtid="{D5CDD505-2E9C-101B-9397-08002B2CF9AE}" pid="4" name="_EmailSubject">
    <vt:lpwstr>Statistieken VLA lokfin 2017</vt:lpwstr>
  </property>
  <property fmtid="{D5CDD505-2E9C-101B-9397-08002B2CF9AE}" pid="5" name="_AuthorEmail">
    <vt:lpwstr>Anne-Leen.Erauw@belfius.be</vt:lpwstr>
  </property>
  <property fmtid="{D5CDD505-2E9C-101B-9397-08002B2CF9AE}" pid="6" name="_AuthorEmailDisplayName">
    <vt:lpwstr>Erauw Anne-Leen (Belfius)</vt:lpwstr>
  </property>
</Properties>
</file>