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4DE1304C-3673-441F-A35F-59C03836B97A}"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<sst xmlns="http://schemas.openxmlformats.org/spreadsheetml/2006/main" count="1594" uniqueCount="1170">
  <si>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</si>
  <si>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</si>
  <si>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</si>
  <si>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</si>
  <si>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</si>
  <si>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</si>
  <si>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</si>
  <si>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</si>
  <si>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</si>
  <si>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</si>
  <si>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</si>
  <si>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</si>
  <si>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</si>
  <si>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</si>
  <si>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</si>
  <si>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</si>
  <si>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</si>
  <si>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</si>
  <si>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</si>
  <si>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</si>
  <si>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</si>
  <si>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</si>
  <si>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</si>
  <si>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</si>
  <si>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</si>
  <si>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</si>
  <si>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</si>
  <si>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</si>
  <si>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</si>
  <si>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</si>
  <si>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</si>
  <si>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</si>
  <si>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</si>
  <si>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</si>
  <si>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</si>
  <si>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</si>
  <si>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</si>
  <si>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</si>
  <si>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</si>
  <si>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</si>
  <si>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</si>
  <si>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</si>
  <si>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</si>
  <si>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</si>
  <si>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</si>
  <si>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</si>
  <si>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</si>
  <si>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</si>
  <si>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</si>
  <si>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</si>
  <si>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</si>
  <si>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</si>
  <si>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</si>
  <si>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</si>
  <si>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</si>
  <si>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</si>
  <si>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</si>
  <si>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</si>
  <si>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</si>
  <si>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</si>
  <si>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</si>
  <si>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</si>
  <si>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</si>
  <si>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</si>
  <si>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</si>
  <si>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</si>
  <si>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</si>
  <si>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</si>
  <si>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</si>
  <si>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</si>
  <si>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</si>
  <si>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</si>
  <si>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</si>
  <si>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</si>
  <si>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</si>
  <si>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</si>
  <si>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</si>
  <si>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</si>
  <si>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</si>
  <si>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</si>
  <si>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</si>
  <si>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</si>
  <si>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</si>
  <si>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</si>
  <si>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</si>
  <si>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</si>
  <si>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</si>
  <si>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</si>
  <si>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</si>
  <si>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</si>
  <si>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</si>
  <si>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</si>
  <si>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</si>
  <si>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</si>
  <si>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</si>
  <si>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</si>
  <si>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</si>
  <si>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</si>
  <si>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</si>
  <si>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</si>
  <si>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</si>
  <si>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</si>
  <si>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</si>
  <si>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</si>
  <si>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</si>
  <si>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</si>
  <si>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</si>
  <si>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</si>
  <si>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</si>
  <si>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</si>
  <si>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</si>
  <si>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</si>
  <si>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</si>
  <si>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</si>
  <si>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</si>
  <si>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</si>
  <si>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</si>
  <si>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</si>
  <si>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</si>
  <si>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</si>
  <si>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</si>
  <si>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</si>
  <si>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</si>
  <si>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</si>
  <si>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</si>
  <si>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</si>
  <si>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</si>
  <si>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</si>
  <si>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</si>
  <si>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</si>
  <si>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</si>
  <si>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</si>
  <si>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</si>
  <si>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</si>
  <si>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</si>
  <si>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</si>
  <si>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</si>
  <si>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</si>
  <si>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</si>
  <si>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</si>
  <si>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</si>
  <si>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</si>
  <si>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</si>
  <si>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</si>
  <si>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</si>
  <si>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</si>
  <si>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</si>
  <si>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</si>
  <si>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</si>
  <si>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</si>
  <si>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</si>
  <si>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</si>
  <si>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</si>
  <si>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</si>
  <si>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</si>
  <si>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</si>
  <si>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</si>
  <si>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</si>
  <si>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</si>
  <si>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</si>
  <si>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</si>
  <si>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</si>
  <si>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</si>
  <si>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</si>
  <si>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</si>
  <si>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</si>
  <si>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</si>
  <si>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</si>
  <si>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</si>
  <si>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</si>
  <si>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</si>
  <si>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</si>
  <si>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</si>
  <si>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</si>
  <si>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</si>
  <si>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</si>
  <si>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</si>
  <si>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</si>
  <si>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</si>
  <si>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</si>
  <si>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</si>
  <si>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</si>
  <si>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</si>
  <si>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</si>
  <si>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</si>
  <si>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</si>
  <si>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</si>
  <si>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</si>
  <si>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</si>
  <si>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</si>
  <si>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</si>
  <si>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</si>
  <si>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</si>
  <si>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</si>
  <si>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</si>
  <si>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</si>
  <si>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</si>
  <si>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</si>
  <si>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</si>
  <si>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</si>
  <si>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</si>
  <si>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</si>
  <si>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</si>
  <si>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</si>
  <si>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</si>
  <si>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</si>
  <si>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</si>
  <si>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</si>
  <si>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</si>
  <si>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</si>
  <si>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</si>
  <si>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</si>
  <si>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</si>
  <si>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</si>
  <si>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</si>
  <si>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</si>
  <si>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</si>
  <si>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</si>
  <si>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</si>
  <si>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</si>
  <si>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</si>
  <si>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</si>
  <si>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</si>
  <si>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</si>
  <si>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</si>
  <si>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</si>
  <si>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</si>
  <si>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</si>
  <si>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</si>
  <si>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</si>
  <si>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</si>
  <si>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</si>
  <si>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</si>
  <si>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</si>
  <si>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</si>
  <si>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</si>
  <si>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</si>
  <si>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</si>
  <si>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</si>
  <si>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</si>
  <si>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</si>
  <si>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</si>
  <si>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</si>
  <si>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</si>
  <si>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</si>
  <si>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</si>
  <si>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</si>
  <si>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</si>
  <si>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</si>
  <si>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</si>
  <si>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</si>
  <si>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</si>
  <si>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</si>
  <si>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</si>
  <si>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</si>
  <si>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</si>
  <si>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</si>
  <si>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</si>
  <si>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</si>
  <si>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</si>
  <si>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</si>
  <si>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</si>
  <si>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</si>
  <si>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</si>
  <si>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</si>
  <si>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</si>
  <si>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</si>
  <si>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</si>
  <si>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</si>
  <si>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</si>
  <si>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</si>
  <si>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</si>
  <si>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</si>
  <si>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</si>
  <si>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</si>
  <si>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</si>
  <si>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</si>
  <si>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</si>
  <si>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</si>
  <si>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</si>
  <si>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</si>
  <si>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</si>
  <si>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</si>
  <si>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</si>
  <si>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</si>
  <si>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</si>
  <si>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</si>
  <si>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</si>
  <si>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</si>
  <si>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</si>
  <si>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</si>
  <si>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</si>
  <si>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</si>
  <si>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</si>
  <si>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</si>
  <si>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</si>
  <si>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</si>
  <si>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</si>
  <si>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</si>
  <si>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</si>
  <si>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</si>
  <si>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</si>
  <si>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</si>
  <si>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</si>
  <si>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</si>
  <si>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</si>
  <si>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</si>
  <si>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</si>
  <si>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</si>
  <si>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</si>
  <si>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</si>
  <si>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</si>
  <si>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</si>
  <si>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</si>
  <si>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</si>
  <si>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</si>
  <si>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</si>
  <si>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</si>
  <si>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</si>
  <si>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</si>
  <si>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</si>
  <si>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</si>
  <si>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</si>
  <si>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</si>
  <si>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</si>
  <si>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</si>
  <si>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</si>
  <si>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</si>
  <si>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</si>
  <si>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</si>
  <si>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</si>
  <si>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</si>
  <si>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</si>
  <si>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</si>
  <si>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</si>
  <si>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</si>
  <si>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</si>
  <si>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</si>
  <si>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</si>
  <si>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</si>
  <si>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</si>
  <si>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</si>
  <si>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</si>
  <si>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</si>
  <si>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</si>
  <si>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</si>
  <si>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</si>
  <si>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</si>
  <si>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</si>
  <si>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</si>
  <si>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</si>
  <si>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</si>
  <si>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</si>
  <si>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</si>
  <si>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</si>
  <si>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</si>
  <si>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</si>
  <si>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</si>
  <si>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</si>
  <si>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</si>
  <si>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</si>
  <si>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</si>
  <si>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</si>
  <si>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</si>
  <si>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</si>
  <si>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</si>
  <si>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</si>
  <si>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</si>
  <si>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</si>
  <si>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</si>
  <si>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</si>
  <si>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</si>
  <si>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</si>
  <si>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</si>
  <si>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</si>
  <si>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</si>
  <si>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</si>
  <si>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</si>
  <si>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</si>
  <si>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</si>
  <si>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</si>
  <si>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</si>
  <si>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</si>
  <si>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</si>
  <si>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</si>
  <si>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</si>
  <si>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</si>
  <si>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</si>
  <si>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</si>
  <si>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</si>
  <si>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</si>
  <si>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</si>
  <si>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</si>
  <si>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</si>
  <si>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</si>
  <si>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</si>
  <si>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</si>
  <si>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</si>
  <si>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</si>
  <si>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</si>
  <si>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</si>
  <si>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</si>
  <si>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</si>
  <si>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</si>
  <si>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</si>
  <si>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</si>
  <si>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</si>
  <si>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</si>
  <si>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</si>
  <si>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</si>
  <si>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</si>
  <si>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</si>
  <si>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</si>
  <si>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</si>
  <si>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</si>
  <si>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</si>
  <si>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</si>
  <si>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</si>
  <si>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</si>
  <si>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</si>
  <si>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</si>
  <si>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</si>
  <si>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</si>
  <si>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</si>
  <si>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</si>
  <si>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</si>
  <si>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</si>
  <si>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</si>
  <si>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</si>
  <si>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</si>
  <si>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</si>
  <si>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</si>
  <si>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</si>
  <si>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</si>
  <si>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</si>
  <si>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</si>
  <si>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</si>
  <si>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</si>
  <si>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</si>
  <si>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</si>
  <si>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</si>
  <si>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</si>
  <si>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</si>
  <si>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</si>
  <si>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</si>
  <si>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</si>
  <si>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</si>
  <si>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</si>
  <si>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</si>
  <si>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</si>
  <si>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</si>
  <si>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</si>
  <si>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</si>
  <si>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</si>
  <si>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</si>
  <si>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</si>
  <si>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</si>
  <si>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</si>
  <si>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</si>
  <si>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</si>
  <si>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</si>
  <si>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</si>
  <si>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</si>
  <si>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</si>
  <si>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</si>
  <si>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</si>
  <si>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</si>
  <si>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</si>
  <si>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</si>
  <si>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</si>
  <si>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</si>
  <si>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</si>
  <si>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</si>
  <si>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</si>
  <si>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</si>
  <si>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</si>
  <si>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</si>
  <si>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</si>
  <si>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</si>
  <si>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</si>
  <si>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</si>
  <si>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</si>
  <si>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</si>
  <si>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</si>
  <si>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</si>
  <si>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</si>
  <si>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</si>
  <si>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</si>
  <si>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</si>
  <si>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</si>
  <si>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</si>
  <si>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</si>
  <si>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</si>
  <si>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</si>
  <si>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</si>
  <si>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</si>
  <si>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</si>
  <si>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</si>
  <si>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</si>
  <si>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</si>
  <si>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</si>
  <si>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</si>
  <si>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</si>
  <si>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</si>
  <si>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</si>
  <si>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</si>
  <si>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</si>
  <si>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</si>
  <si>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</si>
  <si>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</si>
  <si>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</si>
  <si>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</si>
  <si>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</si>
  <si>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</si>
  <si>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</si>
  <si>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</si>
  <si>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</si>
  <si>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</si>
  <si>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</si>
  <si>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</si>
  <si>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</si>
  <si>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</si>
  <si>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</si>
  <si>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</si>
  <si>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</si>
  <si>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</si>
  <si>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</si>
  <si>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</si>
  <si>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</si>
  <si>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</si>
  <si>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</si>
  <si>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</si>
  <si>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</si>
  <si>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</si>
  <si>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</si>
  <si>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</si>
  <si>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</si>
  <si>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</si>
  <si>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</si>
  <si>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</si>
  <si>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</si>
  <si>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</si>
  <si>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</si>
  <si>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</si>
  <si>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</si>
  <si>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</si>
  <si>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</si>
  <si>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</si>
  <si>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</si>
  <si>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</si>
  <si>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</si>
  <si>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</si>
  <si>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</si>
  <si>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</si>
  <si>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</si>
  <si>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</si>
  <si>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</si>
  <si>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</si>
  <si>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</si>
  <si>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</si>
  <si>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</si>
  <si>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</si>
  <si>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</si>
  <si>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</si>
  <si>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</si>
  <si>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</si>
  <si>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</si>
  <si>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</si>
  <si>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</si>
  <si>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</si>
  <si>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</si>
  <si>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</si>
  <si>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</si>
  <si>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</si>
  <si>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</si>
  <si>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</si>
  <si>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</si>
  <si>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</si>
  <si>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</si>
  <si>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</si>
  <si>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</si>
  <si>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</si>
  <si>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</si>
  <si>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</si>
  <si>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</si>
  <si>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</si>
  <si>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</si>
  <si>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</si>
  <si>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</si>
  <si>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</si>
  <si>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</si>
  <si>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</si>
  <si>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</si>
  <si>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</si>
  <si>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</si>
  <si>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</si>
  <si>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</si>
  <si>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</si>
  <si>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</si>
  <si>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</si>
  <si>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</si>
  <si>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</si>
  <si>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</si>
  <si>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</si>
  <si>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</si>
  <si>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</si>
  <si>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</si>
  <si>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</si>
  <si>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</si>
  <si>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</si>
  <si>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</si>
  <si>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</si>
  <si>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</si>
  <si>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</si>
  <si>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</si>
  <si>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</si>
  <si>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</si>
  <si>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</si>
  <si>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</si>
  <si>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</si>
  <si>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</si>
  <si>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</si>
  <si>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</si>
  <si>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</si>
  <si>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</si>
  <si>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</si>
  <si>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</si>
  <si>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</si>
  <si>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</si>
  <si>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</si>
  <si>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</si>
  <si>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</si>
  <si>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</si>
  <si>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</si>
  <si>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</si>
  <si>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</si>
  <si>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</si>
  <si>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</si>
  <si>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</si>
  <si>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</si>
  <si>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</si>
  <si>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</si>
  <si>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</si>
  <si>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</si>
  <si>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</si>
  <si>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</si>
  <si>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</si>
  <si>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</si>
  <si>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</si>
  <si>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</si>
  <si>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</si>
  <si>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</si>
  <si>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</si>
  <si>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</si>
  <si>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</si>
  <si>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</si>
  <si>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</si>
  <si>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</si>
  <si>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</si>
  <si>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</si>
  <si>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</si>
  <si>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</si>
  <si>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</si>
  <si>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</si>
  <si>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</si>
  <si>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</si>
  <si>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</si>
  <si>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</si>
  <si>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</si>
  <si>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</si>
  <si>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</si>
  <si>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</si>
  <si>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</si>
  <si>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</si>
  <si>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</si>
  <si>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</si>
  <si>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</si>
  <si>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</si>
  <si>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</si>
  <si>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</si>
  <si>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</si>
  <si>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</si>
  <si>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</si>
  <si>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</si>
  <si>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</si>
  <si>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</si>
  <si>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</si>
  <si>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</si>
  <si>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</si>
  <si>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</si>
  <si>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</si>
  <si>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</si>
  <si>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</si>
  <si>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</si>
  <si>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</si>
  <si>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</si>
  <si>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</si>
  <si>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</si>
  <si>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</si>
  <si>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</si>
  <si>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</si>
  <si>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</si>
  <si>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</si>
  <si>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</si>
  <si>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</si>
  <si>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</si>
  <si>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</si>
  <si>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</si>
  <si>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</si>
  <si>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</si>
  <si>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</si>
  <si>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</si>
  <si>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</si>
  <si>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</si>
  <si>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</si>
  <si>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</si>
  <si>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</si>
  <si>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</si>
  <si>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</si>
  <si>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</si>
  <si>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</si>
  <si>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</si>
  <si>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</si>
  <si>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</si>
  <si>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</si>
  <si>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</si>
  <si>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</si>
  <si>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</si>
  <si>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</si>
  <si>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</si>
  <si>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</si>
  <si>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</si>
  <si>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</si>
  <si>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</si>
  <si>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</si>
  <si>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</si>
  <si>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</si>
  <si>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</si>
  <si>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</si>
  <si>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</si>
  <si>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</si>
  <si>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</si>
  <si>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</si>
  <si>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</si>
  <si>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</si>
  <si>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</si>
  <si>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</si>
  <si>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</si>
  <si>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</si>
  <si>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</si>
  <si>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</si>
  <si>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</si>
  <si>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</si>
  <si>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</si>
  <si>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</si>
  <si>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</si>
  <si>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</si>
  <si>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</si>
  <si>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</si>
  <si>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</si>
  <si>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</si>
  <si>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</si>
  <si>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</si>
  <si>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</si>
  <si>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</si>
  <si>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</si>
  <si>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</si>
  <si>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</si>
  <si>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</si>
  <si>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</si>
  <si>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</si>
  <si>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</si>
  <si>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</si>
  <si>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</si>
  <si>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</si>
  <si>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</si>
  <si>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</si>
  <si>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</si>
  <si>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</si>
  <si>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</si>
  <si>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</si>
  <si>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</si>
  <si>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</si>
  <si>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</si>
  <si>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</si>
  <si>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</si>
  <si>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</si>
  <si>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</si>
  <si>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</si>
  <si>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</si>
  <si>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</si>
  <si>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</si>
  <si>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</si>
  <si>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</si>
  <si>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</si>
  <si>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</si>
  <si>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</si>
  <si>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</si>
  <si>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</si>
  <si>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</si>
  <si>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</si>
  <si>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</si>
  <si>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</si>
  <si>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</si>
  <si>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</si>
  <si>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</si>
  <si>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</si>
  <si>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</si>
  <si>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</si>
  <si>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</si>
  <si>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</si>
  <si>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</si>
  <si>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</si>
  <si>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</si>
  <si>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</si>
  <si>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</si>
  <si>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</si>
  <si>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</si>
  <si>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</si>
  <si>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</si>
  <si>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</si>
  <si>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</si>
  <si>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</si>
  <si>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</si>
  <si>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</si>
  <si>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</si>
  <si>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</si>
  <si>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</si>
  <si>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</si>
  <si>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</si>
  <si>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</si>
  <si>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</si>
  <si>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</si>
  <si>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</si>
  <si>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</si>
  <si>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</si>
  <si>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</si>
  <si>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</si>
  <si>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</si>
  <si>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</si>
  <si>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</si>
  <si>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</si>
  <si>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</si>
  <si>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</si>
  <si>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</si>
  <si>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</si>
  <si>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</si>
  <si>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</si>
  <si>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</si>
  <si>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</si>
  <si>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</si>
  <si>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</si>
  <si>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</si>
  <si>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</si>
  <si>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</si>
  <si>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</si>
  <si>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</si>
  <si>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</si>
  <si>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</si>
  <si>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</si>
  <si>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</si>
  <si>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</si>
  <si>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</si>
  <si>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</si>
  <si>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</si>
  <si>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</si>
  <si>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</si>
  <si>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</si>
  <si>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</si>
  <si>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</si>
  <si>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</si>
  <si>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</si>
  <si>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</si>
  <si>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</si>
  <si>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</si>
  <si>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</si>
  <si>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</si>
  <si>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</si>
  <si>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</si>
  <si>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</si>
  <si>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</si>
  <si>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</si>
  <si>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</si>
  <si>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</si>
  <si>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</si>
  <si>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</si>
  <si>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</si>
  <si>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</si>
  <si>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</si>
  <si>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</si>
  <si>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</si>
  <si>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</si>
  <si>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</si>
  <si>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</si>
  <si>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</si>
  <si>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</si>
  <si>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</si>
  <si>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</si>
  <si>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</si>
  <si>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</si>
  <si>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</si>
  <si>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</si>
  <si>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</si>
  <si>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</si>
  <si>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</si>
  <si>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</si>
  <si>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</si>
  <si>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</si>
  <si>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</si>
  <si>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</si>
  <si>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</si>
  <si>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</si>
  <si>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</si>
  <si>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</si>
  <si>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</si>
  <si>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</si>
  <si>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</si>
  <si>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</si>
  <si>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</si>
  <si>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</si>
  <si>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</si>
  <si>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</si>
  <si>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</si>
  <si>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</si>
  <si>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</si>
  <si>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</si>
  <si>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</si>
  <si>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</si>
  <si>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</si>
  <si>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</si>
  <si>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</si>
  <si>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</si>
  <si>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</si>
  <si>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</si>
  <si>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</si>
  <si>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</si>
  <si>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</si>
  <si>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</si>
  <si>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</si>
  <si>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</si>
  <si>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</si>
  <si>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</si>
  <si>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</si>
  <si>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</si>
  <si>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</si>
  <si>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</si>
  <si>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</si>
  <si>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</si>
  <si>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</si>
  <si>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</si>
  <si>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</si>
  <si>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</si>
  <si>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</si>
  <si>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</si>
  <si>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</si>
  <si>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</si>
  <si>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</si>
  <si>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</si>
  <si>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</si>
  <si>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</si>
  <si>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</si>
  <si>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</si>
  <si>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</si>
  <si>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</si>
  <si>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</si>
  <si>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</si>
  <si>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</si>
  <si>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</si>
  <si>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</si>
  <si>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</si>
  <si>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</si>
  <si>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</si>
  <si>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</si>
  <si>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</si>
  <si>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</si>
  <si>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</si>
  <si>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</si>
  <si>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</si>
  <si>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</si>
  <si>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</si>
  <si>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</si>
  <si>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</si>
  <si>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</si>
  <si>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</si>
  <si>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</si>
  <si>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</si>
  <si>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</si>
  <si>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</si>
  <si>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</si>
  <si>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</si>
  <si>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</si>
  <si>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</si>
  <si>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</si>
  <si>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</si>
  <si>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</si>
  <si>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</si>
  <si>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</si>
  <si>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</si>
  <si>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</si>
  <si>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</si>
  <si>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</si>
  <si>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</si>
  <si>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</si>
  <si>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</si>
  <si>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</si>
  <si>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</si>
  <si>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</si>
  <si>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</si>
  <si>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</si>
  <si>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</si>
  <si>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</si>
  <si>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</si>
  <si>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</si>
  <si>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</si>
  <si>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</si>
  <si>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</si>
  <si>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</si>
  <si>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</si>
  <si>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</si>
  <si>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</si>
  <si>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</si>
  <si>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</si>
  <si>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</si>
  <si>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</si>
  <si>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</si>
  <si>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</si>
  <si>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</si>
  <si>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</si>
  <si>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</si>
  <si>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</si>
  <si>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</si>
  <si>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</si>
  <si>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</si>
  <si>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</si>
  <si>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</si>
  <si>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</si>
  <si>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</si>
  <si>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</si>
  <si>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</si>
  <si>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</si>
  <si>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</si>
  <si>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</si>
  <si>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</si>
  <si>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</si>
  <si>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</si>
  <si>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</si>
  <si>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</si>
  <si>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</si>
  <si>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</si>
  <si>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</si>
  <si>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</si>
  <si>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</si>
  <si>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</si>
  <si>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</si>
  <si>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</si>
  <si>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</si>
  <si>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</si>
  <si>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</si>
  <si>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</si>
  <si>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</si>
  <si>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</si>
  <si>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</si>
  <si>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</si>
  <si>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</si>
  <si>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</si>
  <si>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</si>
  <si>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</si>
  <si>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</si>
  <si>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</si>
  <si>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</si>
  <si>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</si>
  <si>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</si>
  <si>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</si>
  <si>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</si>
  <si>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</si>
  <si>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</si>
  <si>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</si>
  <si>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</si>
  <si>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</si>
  <si>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</si>
  <si>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</si>
  <si>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</si>
  <si>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</si>
  <si>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</si>
  <si>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</si>
  <si>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</si>
  <si>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</si>
  <si>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</si>
  <si>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</si>
  <si>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</si>
  <si>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</si>
  <si>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</si>
  <si>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</si>
  <si>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</si>
  <si>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</si>
  <si>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</si>
  <si>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</si>
  <si>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</si>
  <si>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</si>
  <si>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</si>
  <si>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</si>
  <si>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</si>
  <si>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</si>
  <si>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</si>
  <si>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</si>
  <si>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</si>
  <si>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</si>
  <si>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</si>
  <si>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</si>
  <si>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</si>
  <si>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</si>
  <si>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</si>
  <si>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</si>
  <si>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</si>
  <si>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</si>
  <si>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</si>
  <si>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</si>
  <si>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</si>
  <si>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</si>
  <si>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</si>
  <si>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</si>
  <si>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</si>
  <si>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</si>
  <si>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</si>
  <si>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</si>
  <si>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</si>
  <si>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</si>
  <si>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</si>
  <si>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</si>
  <si>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</si>
  <si>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</si>
  <si>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</si>
  <si>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</si>
  <si>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31/05/23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</si>
  <si>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</si>
  <si>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</si>
  <si>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</si>
  <si>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</si>
  <si>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</si>
  <si>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</si>
  <si>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</si>
  <si>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</si>
  <si>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</si>
  <si>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</si>
  <si>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</si>
  <si>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</si>
  <si>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</si>
  <si>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</si>
  <si>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</si>
  <si>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</si>
  <si>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</si>
  <si>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</si>
  <si>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</si>
  <si>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</si>
  <si>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</si>
  <si>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</si>
  <si>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</si>
  <si>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</si>
  <si>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</si>
  <si>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</si>
  <si>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</si>
  <si>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</si>
  <si>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</si>
  <si>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</si>
  <si>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</si>
  <si>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</si>
  <si>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</si>
  <si>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</si>
  <si>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31/05/23</t>
  </si>
  <si>
    <t>Cut-off Date: 31/05/23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</si>
</sst>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7"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1686.1</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0.34232039636663908</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1678.1</v>
      </c>
      <c r="E54" s="50"/>
      <c r="F54" s="111">
        <f>IF($C$58=0,"",IF(C54="[for completion]","",C54/$C$58))</f>
        <v>0.99525532293458274</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4.7446770654172351E-3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1686.1</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6.3</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33.9</v>
      </c>
      <c r="D70" s="104" t="s">
        <v>660</v>
      </c>
      <c r="E70" s="21"/>
      <c r="F70" s="111">
        <f t="shared" ref="F70:F76" si="1">IF($C$77=0,"",IF(C70="[for completion]","",C70/$C$77))</f>
        <v>2.0201418270663251E-2</v>
      </c>
      <c r="G70" s="111" t="str">
        <f>IF($D$77=0,"",IF(D70="[Mark as ND1 if not relevant]","",D70/$D$77))</f>
        <v/>
      </c>
      <c r="H70" s="23"/>
      <c r="L70" s="23"/>
      <c r="M70" s="23"/>
      <c r="N70" s="55"/>
    </row>
    <row r="71" spans="1:14" x14ac:dyDescent="0.25">
      <c r="A71" s="25" t="s">
        <v>108</v>
      </c>
      <c r="B71" s="99" t="s">
        <v>958</v>
      </c>
      <c r="C71" s="104">
        <v>81.599999999999994</v>
      </c>
      <c r="D71" s="104" t="s">
        <v>660</v>
      </c>
      <c r="E71" s="21"/>
      <c r="F71" s="111">
        <f t="shared" si="1"/>
        <v>4.8626422740003575E-2</v>
      </c>
      <c r="G71" s="111" t="str">
        <f t="shared" ref="G71:G76" si="2">IF($D$77=0,"",IF(D71="[Mark as ND1 if not relevant]","",D71/$D$77))</f>
        <v/>
      </c>
      <c r="H71" s="23"/>
      <c r="L71" s="23"/>
      <c r="M71" s="23"/>
      <c r="N71" s="55"/>
    </row>
    <row r="72" spans="1:14" x14ac:dyDescent="0.25">
      <c r="A72" s="25" t="s">
        <v>109</v>
      </c>
      <c r="B72" s="98" t="s">
        <v>959</v>
      </c>
      <c r="C72" s="104">
        <v>130.4</v>
      </c>
      <c r="D72" s="104" t="s">
        <v>660</v>
      </c>
      <c r="E72" s="21"/>
      <c r="F72" s="111">
        <f t="shared" si="1"/>
        <v>7.7706930457064546E-2</v>
      </c>
      <c r="G72" s="111" t="str">
        <f t="shared" si="2"/>
        <v/>
      </c>
      <c r="H72" s="23"/>
      <c r="L72" s="23"/>
      <c r="M72" s="23"/>
      <c r="N72" s="55"/>
    </row>
    <row r="73" spans="1:14" x14ac:dyDescent="0.25">
      <c r="A73" s="25" t="s">
        <v>110</v>
      </c>
      <c r="B73" s="98" t="s">
        <v>960</v>
      </c>
      <c r="C73" s="104">
        <v>161</v>
      </c>
      <c r="D73" s="104" t="s">
        <v>660</v>
      </c>
      <c r="E73" s="21"/>
      <c r="F73" s="111">
        <f t="shared" si="1"/>
        <v>9.5941838984565889E-2</v>
      </c>
      <c r="G73" s="111" t="str">
        <f t="shared" si="2"/>
        <v/>
      </c>
      <c r="H73" s="23"/>
      <c r="L73" s="23"/>
      <c r="M73" s="23"/>
      <c r="N73" s="55"/>
    </row>
    <row r="74" spans="1:14" x14ac:dyDescent="0.25">
      <c r="A74" s="25" t="s">
        <v>111</v>
      </c>
      <c r="B74" s="98" t="s">
        <v>961</v>
      </c>
      <c r="C74" s="104">
        <v>201</v>
      </c>
      <c r="D74" s="104" t="s">
        <v>660</v>
      </c>
      <c r="E74" s="21"/>
      <c r="F74" s="111">
        <f t="shared" si="1"/>
        <v>0.11977832071986176</v>
      </c>
      <c r="G74" s="111" t="str">
        <f t="shared" si="2"/>
        <v/>
      </c>
      <c r="H74" s="23"/>
      <c r="L74" s="23"/>
      <c r="M74" s="23"/>
      <c r="N74" s="55"/>
    </row>
    <row r="75" spans="1:14" x14ac:dyDescent="0.25">
      <c r="A75" s="25" t="s">
        <v>112</v>
      </c>
      <c r="B75" s="98" t="s">
        <v>962</v>
      </c>
      <c r="C75" s="104">
        <v>867.8</v>
      </c>
      <c r="D75" s="104" t="s">
        <v>660</v>
      </c>
      <c r="E75" s="21"/>
      <c r="F75" s="111">
        <f t="shared" si="1"/>
        <v>0.51713247124724393</v>
      </c>
      <c r="G75" s="111" t="str">
        <f t="shared" si="2"/>
        <v/>
      </c>
      <c r="H75" s="23"/>
      <c r="L75" s="23"/>
      <c r="M75" s="23"/>
      <c r="N75" s="55"/>
    </row>
    <row r="76" spans="1:14" x14ac:dyDescent="0.25">
      <c r="A76" s="25" t="s">
        <v>113</v>
      </c>
      <c r="B76" s="98" t="s">
        <v>963</v>
      </c>
      <c r="C76" s="104">
        <v>202.4</v>
      </c>
      <c r="D76" s="104" t="s">
        <v>660</v>
      </c>
      <c r="E76" s="21"/>
      <c r="F76" s="111">
        <f t="shared" si="1"/>
        <v>0.12061259758059711</v>
      </c>
      <c r="G76" s="111" t="str">
        <f t="shared" si="2"/>
        <v/>
      </c>
      <c r="H76" s="23"/>
      <c r="L76" s="23"/>
      <c r="M76" s="23"/>
      <c r="N76" s="55"/>
    </row>
    <row r="77" spans="1:14" x14ac:dyDescent="0.25">
      <c r="A77" s="25" t="s">
        <v>114</v>
      </c>
      <c r="B77" s="59" t="s">
        <v>93</v>
      </c>
      <c r="C77" s="106">
        <f>SUM(C70:C76)</f>
        <v>1678.1</v>
      </c>
      <c r="D77" s="106">
        <f>SUM(D70:D76)</f>
        <v>0</v>
      </c>
      <c r="E77" s="42"/>
      <c r="F77" s="112">
        <f>SUM(F70:F76)</f>
        <v>1</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6.3</v>
      </c>
      <c r="D89" s="108">
        <v>7.3</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0</v>
      </c>
      <c r="D95" s="104">
        <v>0</v>
      </c>
      <c r="E95" s="21"/>
      <c r="F95" s="111">
        <f t="shared" si="5"/>
        <v>0</v>
      </c>
      <c r="G95" s="111">
        <f t="shared" si="6"/>
        <v>0</v>
      </c>
      <c r="H95" s="23"/>
      <c r="L95" s="23"/>
      <c r="M95" s="23"/>
      <c r="N95" s="55"/>
    </row>
    <row r="96" spans="1:14" x14ac:dyDescent="0.25">
      <c r="A96" s="25" t="s">
        <v>138</v>
      </c>
      <c r="B96" s="99" t="s">
        <v>960</v>
      </c>
      <c r="C96" s="104">
        <v>500</v>
      </c>
      <c r="D96" s="104">
        <v>0</v>
      </c>
      <c r="E96" s="21"/>
      <c r="F96" s="111">
        <f t="shared" si="5"/>
        <v>0.41288191577208916</v>
      </c>
      <c r="G96" s="111">
        <f t="shared" si="6"/>
        <v>0</v>
      </c>
      <c r="H96" s="23"/>
      <c r="L96" s="23"/>
      <c r="M96" s="23"/>
      <c r="N96" s="55"/>
    </row>
    <row r="97" spans="1:14" x14ac:dyDescent="0.25">
      <c r="A97" s="25" t="s">
        <v>139</v>
      </c>
      <c r="B97" s="99" t="s">
        <v>961</v>
      </c>
      <c r="C97" s="104">
        <v>0</v>
      </c>
      <c r="D97" s="104">
        <v>500</v>
      </c>
      <c r="E97" s="21"/>
      <c r="F97" s="111">
        <f t="shared" si="5"/>
        <v>0</v>
      </c>
      <c r="G97" s="111">
        <f t="shared" si="6"/>
        <v>0.41288191577208916</v>
      </c>
      <c r="H97" s="23"/>
      <c r="L97" s="23"/>
      <c r="M97" s="23"/>
    </row>
    <row r="98" spans="1:14" x14ac:dyDescent="0.25">
      <c r="A98" s="25" t="s">
        <v>140</v>
      </c>
      <c r="B98" s="99" t="s">
        <v>962</v>
      </c>
      <c r="C98" s="104">
        <v>500</v>
      </c>
      <c r="D98" s="104">
        <v>500</v>
      </c>
      <c r="E98" s="21"/>
      <c r="F98" s="111">
        <f t="shared" si="5"/>
        <v>0.41288191577208916</v>
      </c>
      <c r="G98" s="111">
        <f t="shared" si="6"/>
        <v>0.41288191577208916</v>
      </c>
      <c r="H98" s="23"/>
      <c r="L98" s="23"/>
      <c r="M98" s="23"/>
    </row>
    <row r="99" spans="1:14" x14ac:dyDescent="0.25">
      <c r="A99" s="25" t="s">
        <v>141</v>
      </c>
      <c r="B99" s="99" t="s">
        <v>963</v>
      </c>
      <c r="C99" s="104">
        <v>211</v>
      </c>
      <c r="D99" s="104">
        <v>211</v>
      </c>
      <c r="E99" s="21"/>
      <c r="F99" s="111">
        <f t="shared" si="5"/>
        <v>0.17423616845582163</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1686.1</v>
      </c>
      <c r="D112" s="104">
        <v>1686.1</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1686.1</v>
      </c>
      <c r="D130" s="104">
        <f>SUM(D112:D129)</f>
        <v>1686.1</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4.7446770654172351E-3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4.7446770654172351E-3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6EE1C94-815C-42C7-9B02-37CB2C356FC1}"/>
    <hyperlink ref="C229" r:id="rId6" xr:uid="{1B4D93AA-3176-4966-9759-65D8A9C421DA}"/>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71"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18445</v>
      </c>
      <c r="E10" s="42"/>
      <c r="F10" s="42"/>
      <c r="H10"/>
      <c r="I10" s="42"/>
      <c r="L10" s="42"/>
      <c r="M10" s="42"/>
    </row>
    <row r="11" spans="1:14" outlineLevel="1" x14ac:dyDescent="0.25">
      <c r="A11" s="25" t="s">
        <v>444</v>
      </c>
      <c r="B11" s="54" t="s">
        <v>1134</v>
      </c>
      <c r="C11" s="105">
        <v>626</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2663.7</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411.3</v>
      </c>
      <c r="D22" s="105">
        <v>452</v>
      </c>
      <c r="E22" s="42"/>
      <c r="F22" s="111">
        <f>IF($C$37=0,"",IF(C22="[for completion]","",C22/$C$37))</f>
        <v>0.24508401859134785</v>
      </c>
      <c r="G22" s="111">
        <f>IF($D$37=0,"",IF(D22="[for completion]","",D22/$D$37))</f>
        <v>0.72204472843450485</v>
      </c>
      <c r="H22"/>
      <c r="I22" s="42"/>
      <c r="L22" s="42"/>
      <c r="M22" s="51"/>
      <c r="N22" s="51"/>
    </row>
    <row r="23" spans="1:14" x14ac:dyDescent="0.25">
      <c r="A23" s="25" t="s">
        <v>458</v>
      </c>
      <c r="B23" s="42" t="s">
        <v>1136</v>
      </c>
      <c r="C23" s="104">
        <v>342.9</v>
      </c>
      <c r="D23" s="105">
        <v>82</v>
      </c>
      <c r="E23" s="42"/>
      <c r="F23" s="111">
        <f t="shared" ref="F23:F36" si="0">IF($C$37=0,"",IF(C23="[for completion]","",C23/$C$37))</f>
        <v>0.20432606363961384</v>
      </c>
      <c r="G23" s="111">
        <f t="shared" ref="G23:G36" si="1">IF($D$37=0,"",IF(D23="[for completion]","",D23/$D$37))</f>
        <v>0.13099041533546327</v>
      </c>
      <c r="H23"/>
      <c r="I23" s="42"/>
      <c r="L23" s="42"/>
      <c r="M23" s="51"/>
      <c r="N23" s="51"/>
    </row>
    <row r="24" spans="1:14" x14ac:dyDescent="0.25">
      <c r="A24" s="25" t="s">
        <v>459</v>
      </c>
      <c r="B24" s="42" t="s">
        <v>1137</v>
      </c>
      <c r="C24" s="104">
        <v>307</v>
      </c>
      <c r="D24" s="105">
        <v>41</v>
      </c>
      <c r="F24" s="111">
        <f t="shared" si="0"/>
        <v>0.18293409605529731</v>
      </c>
      <c r="G24" s="111">
        <f t="shared" si="1"/>
        <v>6.5495207667731634E-2</v>
      </c>
      <c r="H24"/>
      <c r="I24" s="42"/>
      <c r="M24" s="51"/>
      <c r="N24" s="51"/>
    </row>
    <row r="25" spans="1:14" x14ac:dyDescent="0.25">
      <c r="A25" s="25" t="s">
        <v>460</v>
      </c>
      <c r="B25" s="42" t="s">
        <v>1138</v>
      </c>
      <c r="C25" s="104">
        <v>275.60000000000002</v>
      </c>
      <c r="D25" s="105">
        <v>26</v>
      </c>
      <c r="E25" s="62"/>
      <c r="F25" s="111">
        <f t="shared" si="0"/>
        <v>0.16422357287570014</v>
      </c>
      <c r="G25" s="111">
        <f t="shared" si="1"/>
        <v>4.1533546325878593E-2</v>
      </c>
      <c r="H25"/>
      <c r="I25" s="42"/>
      <c r="L25" s="62"/>
      <c r="M25" s="51"/>
      <c r="N25" s="51"/>
    </row>
    <row r="26" spans="1:14" x14ac:dyDescent="0.25">
      <c r="A26" s="25" t="s">
        <v>461</v>
      </c>
      <c r="B26" s="42" t="s">
        <v>1139</v>
      </c>
      <c r="C26" s="104">
        <v>261.7</v>
      </c>
      <c r="D26" s="105">
        <v>20</v>
      </c>
      <c r="E26" s="62"/>
      <c r="F26" s="111">
        <f t="shared" si="0"/>
        <v>0.15594088904778927</v>
      </c>
      <c r="G26" s="111">
        <f t="shared" si="1"/>
        <v>3.1948881789137379E-2</v>
      </c>
      <c r="H26"/>
      <c r="I26" s="42"/>
      <c r="L26" s="62"/>
      <c r="M26" s="51"/>
      <c r="N26" s="51"/>
    </row>
    <row r="27" spans="1:14" x14ac:dyDescent="0.25">
      <c r="A27" s="25" t="s">
        <v>462</v>
      </c>
      <c r="B27" s="42" t="s">
        <v>1140</v>
      </c>
      <c r="C27" s="104">
        <v>79.7</v>
      </c>
      <c r="D27" s="105">
        <v>5</v>
      </c>
      <c r="E27" s="62"/>
      <c r="F27" s="111">
        <f t="shared" si="0"/>
        <v>4.7491359790251451E-2</v>
      </c>
      <c r="G27" s="111">
        <f t="shared" si="1"/>
        <v>7.9872204472843447E-3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1678.2000000000003</v>
      </c>
      <c r="D37" s="50">
        <f>SUM(D22:D36)</f>
        <v>626</v>
      </c>
      <c r="E37" s="62"/>
      <c r="F37" s="112">
        <f>SUM(F22:F36)</f>
        <v>0.99999999999999978</v>
      </c>
      <c r="G37" s="112">
        <f>SUM(G22:G36)</f>
        <v>1</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1678.1</v>
      </c>
      <c r="E39" s="73"/>
      <c r="F39" s="111">
        <f>IF($C$42=0,"",IF(C39="[for completion]","",C39/$C$42))</f>
        <v>0.99525532293458274</v>
      </c>
      <c r="G39" s="50"/>
      <c r="H39"/>
      <c r="I39" s="42"/>
      <c r="L39" s="73"/>
      <c r="M39" s="51"/>
      <c r="N39" s="50"/>
    </row>
    <row r="40" spans="1:14" x14ac:dyDescent="0.25">
      <c r="A40" s="25" t="s">
        <v>476</v>
      </c>
      <c r="B40" s="42" t="s">
        <v>477</v>
      </c>
      <c r="C40" s="104">
        <v>8</v>
      </c>
      <c r="E40" s="73"/>
      <c r="F40" s="111">
        <f>IF($C$42=0,"",IF(C40="[for completion]","",C40/$C$42))</f>
        <v>4.7446770654172351E-3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1686.1</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0.11</v>
      </c>
      <c r="G104" s="25"/>
      <c r="H104"/>
      <c r="I104" s="42"/>
      <c r="N104" s="25"/>
    </row>
    <row r="105" spans="1:14" x14ac:dyDescent="0.25">
      <c r="A105" s="25" t="s">
        <v>540</v>
      </c>
      <c r="B105" s="42" t="s">
        <v>1147</v>
      </c>
      <c r="C105" s="100">
        <v>0.106</v>
      </c>
      <c r="G105" s="25"/>
      <c r="H105"/>
      <c r="I105" s="42"/>
      <c r="N105" s="25"/>
    </row>
    <row r="106" spans="1:14" x14ac:dyDescent="0.25">
      <c r="A106" s="25" t="s">
        <v>541</v>
      </c>
      <c r="B106" s="42" t="s">
        <v>1148</v>
      </c>
      <c r="C106" s="100">
        <v>0.14699999999999999</v>
      </c>
      <c r="G106" s="25"/>
      <c r="H106"/>
      <c r="I106" s="42"/>
      <c r="N106" s="25"/>
    </row>
    <row r="107" spans="1:14" x14ac:dyDescent="0.25">
      <c r="A107" s="25" t="s">
        <v>542</v>
      </c>
      <c r="B107" s="42" t="s">
        <v>1149</v>
      </c>
      <c r="C107" s="100">
        <v>0.10199999999999999</v>
      </c>
      <c r="G107" s="25"/>
      <c r="H107"/>
      <c r="I107" s="42"/>
      <c r="N107" s="25"/>
    </row>
    <row r="108" spans="1:14" x14ac:dyDescent="0.25">
      <c r="A108" s="25" t="s">
        <v>543</v>
      </c>
      <c r="B108" s="42" t="s">
        <v>1150</v>
      </c>
      <c r="C108" s="100">
        <v>0.109</v>
      </c>
      <c r="G108" s="25"/>
      <c r="H108"/>
      <c r="I108" s="42"/>
      <c r="N108" s="25"/>
    </row>
    <row r="109" spans="1:14" x14ac:dyDescent="0.25">
      <c r="A109" s="25" t="s">
        <v>544</v>
      </c>
      <c r="B109" s="42" t="s">
        <v>1151</v>
      </c>
      <c r="C109" s="100">
        <v>9.8000000000000004E-2</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0.109</v>
      </c>
      <c r="G111" s="25"/>
      <c r="H111"/>
      <c r="I111" s="42"/>
      <c r="N111" s="25"/>
    </row>
    <row r="112" spans="1:14" x14ac:dyDescent="0.25">
      <c r="A112" s="25" t="s">
        <v>547</v>
      </c>
      <c r="B112" s="42" t="s">
        <v>1154</v>
      </c>
      <c r="C112" s="100">
        <v>0.109</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0.14000000000000001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1552</v>
      </c>
      <c r="D150" s="73"/>
      <c r="E150" s="73"/>
      <c r="F150" s="111">
        <f>IF($C$152=0,"",IF(C150="[for completion]","",C150/$C$152))</f>
        <v>0.92485549132947986</v>
      </c>
      <c r="G150" s="50"/>
      <c r="H150"/>
      <c r="I150" s="42"/>
      <c r="K150" s="73"/>
      <c r="L150" s="73"/>
      <c r="M150" s="51"/>
      <c r="N150" s="50"/>
    </row>
    <row r="151" spans="1:14" ht="15" customHeight="1" x14ac:dyDescent="0.25">
      <c r="A151" s="25" t="s">
        <v>587</v>
      </c>
      <c r="B151" s="42" t="s">
        <v>588</v>
      </c>
      <c r="C151" s="104">
        <v>126.1</v>
      </c>
      <c r="D151" s="73"/>
      <c r="E151" s="73"/>
      <c r="F151" s="111">
        <f>IF($C$152=0,"",IF(C151="[for completion]","",C151/$C$152))</f>
        <v>7.5144508670520235E-2</v>
      </c>
      <c r="G151" s="50"/>
      <c r="H151"/>
      <c r="I151" s="42"/>
      <c r="K151" s="73"/>
      <c r="L151" s="73"/>
      <c r="M151" s="51"/>
      <c r="N151" s="50"/>
    </row>
    <row r="152" spans="1:14" ht="15" customHeight="1" x14ac:dyDescent="0.25">
      <c r="A152" s="25" t="s">
        <v>589</v>
      </c>
      <c r="B152" s="52" t="s">
        <v>93</v>
      </c>
      <c r="C152" s="106">
        <f>SUM(C148:C151)</f>
        <v>1678.1</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8.8999999999999996E-2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8"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115</v>
      </c>
      <c r="H75" s="23"/>
    </row>
    <row r="76" spans="1:14" x14ac:dyDescent="0.25">
      <c r="A76" s="25" t="s">
        <v>917</v>
      </c>
      <c r="B76" s="25" t="s">
        <v>949</v>
      </c>
      <c r="C76" s="25">
        <v>138.38</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cp:lastModifiedBy>
  <cp:lastPrinted>2016-05-20T08:25:54Z</cp:lastPrinted>
  <dcterms:created xsi:type="dcterms:W3CDTF">2016-04-21T08:07:20Z</dcterms:created>
  <dcterms:modified xsi:type="dcterms:W3CDTF">2023-06-01T05:14:29Z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747221043</vt:i4>
  </property>
  <property fmtid="{D5CDD505-2E9C-101B-9397-08002B2CF9AE}" pid="3" name="_NewReviewCycle">
    <vt:lpwstr/>
  </property>
  <property fmtid="{D5CDD505-2E9C-101B-9397-08002B2CF9AE}" pid="4" name="_EmailSubject">
    <vt:lpwstr>Publication HTT report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