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8292493C-0C9A-4CBB-8723-CC1E455EF07D}"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<sst xmlns="http://schemas.openxmlformats.org/spreadsheetml/2006/main" count="2956" uniqueCount="1674">
  <si>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</si>
  <si>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</si>
  <si>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</si>
  <si>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</si>
  <si>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</si>
  <si>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</si>
  <si>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</si>
  <si>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</si>
  <si>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</si>
  <si>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</si>
  <si>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</si>
  <si>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</si>
  <si>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</si>
  <si>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</si>
  <si>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</si>
  <si>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</si>
  <si>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</si>
  <si>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</si>
  <si>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</si>
  <si>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</si>
  <si>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</si>
  <si>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</si>
  <si>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</si>
  <si>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</si>
  <si>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</si>
  <si>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</si>
  <si>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</si>
  <si>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</si>
  <si>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</si>
  <si>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</si>
  <si>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</si>
  <si>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</si>
  <si>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</si>
  <si>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</si>
  <si>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</si>
  <si>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</si>
  <si>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</si>
  <si>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</si>
  <si>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</si>
  <si>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</si>
  <si>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</si>
  <si>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</si>
  <si>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</si>
  <si>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</si>
  <si>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</si>
  <si>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</si>
  <si>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</si>
  <si>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</si>
  <si>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</si>
  <si>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</si>
  <si>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</si>
  <si>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</si>
  <si>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</si>
  <si>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</si>
  <si>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</si>
  <si>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</si>
  <si>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</si>
  <si>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</si>
  <si>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</si>
  <si>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</si>
  <si>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</si>
  <si>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</si>
  <si>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</si>
  <si>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</si>
  <si>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</si>
  <si>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</si>
  <si>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</si>
  <si>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</si>
  <si>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</si>
  <si>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</si>
  <si>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</si>
  <si>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</si>
  <si>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</si>
  <si>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</si>
  <si>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</si>
  <si>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</si>
  <si>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</si>
  <si>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</si>
  <si>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</si>
  <si>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</si>
  <si>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</si>
  <si>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</si>
  <si>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</si>
  <si>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</si>
  <si>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</si>
  <si>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</si>
  <si>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</si>
  <si>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</si>
  <si>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</si>
  <si>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</si>
  <si>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</si>
  <si>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</si>
  <si>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</si>
  <si>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</si>
  <si>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</si>
  <si>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</si>
  <si>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</si>
  <si>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</si>
  <si>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</si>
  <si>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</si>
  <si>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</si>
  <si>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</si>
  <si>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</si>
  <si>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</si>
  <si>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</si>
  <si>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</si>
  <si>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</si>
  <si>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</si>
  <si>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</si>
  <si>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</si>
  <si>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</si>
  <si>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</si>
  <si>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</si>
  <si>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</si>
  <si>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</si>
  <si>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</si>
  <si>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</si>
  <si>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</si>
  <si>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</si>
  <si>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</si>
  <si>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</si>
  <si>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</si>
  <si>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</si>
  <si>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</si>
  <si>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</si>
  <si>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</si>
  <si>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</si>
  <si>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</si>
  <si>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</si>
  <si>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</si>
  <si>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</si>
  <si>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</si>
  <si>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</si>
  <si>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</si>
  <si>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</si>
  <si>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</si>
  <si>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</si>
  <si>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</si>
  <si>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</si>
  <si>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</si>
  <si>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</si>
  <si>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</si>
  <si>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</si>
  <si>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</si>
  <si>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</si>
  <si>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</si>
  <si>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</si>
  <si>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</si>
  <si>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</si>
  <si>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</si>
  <si>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</si>
  <si>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</si>
  <si>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</si>
  <si>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</si>
  <si>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</si>
  <si>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</si>
  <si>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</si>
  <si>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</si>
  <si>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</si>
  <si>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</si>
  <si>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</si>
  <si>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</si>
  <si>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</si>
  <si>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</si>
  <si>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</si>
  <si>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</si>
  <si>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</si>
  <si>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</si>
  <si>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</si>
  <si>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</si>
  <si>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</si>
  <si>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</si>
  <si>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</si>
  <si>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</si>
  <si>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</si>
  <si>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</si>
  <si>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</si>
  <si>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</si>
  <si>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</si>
  <si>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</si>
  <si>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</si>
  <si>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</si>
  <si>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</si>
  <si>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</si>
  <si>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</si>
  <si>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</si>
  <si>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</si>
  <si>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</si>
  <si>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</si>
  <si>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</si>
  <si>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</si>
  <si>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</si>
  <si>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</si>
  <si>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</si>
  <si>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</si>
  <si>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</si>
  <si>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</si>
  <si>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</si>
  <si>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</si>
  <si>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</si>
  <si>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</si>
  <si>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</si>
  <si>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</si>
  <si>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</si>
  <si>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</si>
  <si>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</si>
  <si>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</si>
  <si>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</si>
  <si>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</si>
  <si>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</si>
  <si>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</si>
  <si>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</si>
  <si>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</si>
  <si>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</si>
  <si>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</si>
  <si>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</si>
  <si>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</si>
  <si>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</si>
  <si>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</si>
  <si>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</si>
  <si>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</si>
  <si>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</si>
  <si>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</si>
  <si>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</si>
  <si>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</si>
  <si>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</si>
  <si>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</si>
  <si>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</si>
  <si>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</si>
  <si>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</si>
  <si>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</si>
  <si>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</si>
  <si>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</si>
  <si>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</si>
  <si>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</si>
  <si>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</si>
  <si>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</si>
  <si>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</si>
  <si>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</si>
  <si>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</si>
  <si>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</si>
  <si>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</si>
  <si>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</si>
  <si>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</si>
  <si>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</si>
  <si>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</si>
  <si>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</si>
  <si>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</si>
  <si>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</si>
  <si>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</si>
  <si>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</si>
  <si>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</si>
  <si>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</si>
  <si>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</si>
  <si>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</si>
  <si>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</si>
  <si>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</si>
  <si>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</si>
  <si>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</si>
  <si>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</si>
  <si>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</si>
  <si>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</si>
  <si>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</si>
  <si>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</si>
  <si>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</si>
  <si>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</si>
  <si>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</si>
  <si>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</si>
  <si>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</si>
  <si>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</si>
  <si>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</si>
  <si>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</si>
  <si>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</si>
  <si>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</si>
  <si>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</si>
  <si>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</si>
  <si>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</si>
  <si>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</si>
  <si>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</si>
  <si>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</si>
  <si>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</si>
  <si>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</si>
  <si>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</si>
  <si>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</si>
  <si>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</si>
  <si>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</si>
  <si>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</si>
  <si>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</si>
  <si>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</si>
  <si>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</si>
  <si>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</si>
  <si>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</si>
  <si>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</si>
  <si>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</si>
  <si>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</si>
  <si>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</si>
  <si>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</si>
  <si>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</si>
  <si>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</si>
  <si>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</si>
  <si>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</si>
  <si>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</si>
  <si>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</si>
  <si>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</si>
  <si>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</si>
  <si>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</si>
  <si>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</si>
  <si>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</si>
  <si>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</si>
  <si>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</si>
  <si>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</si>
  <si>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</si>
  <si>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</si>
  <si>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</si>
  <si>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</si>
  <si>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</si>
  <si>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</si>
  <si>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</si>
  <si>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</si>
  <si>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</si>
  <si>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</si>
  <si>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</si>
  <si>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</si>
  <si>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</si>
  <si>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</si>
  <si>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</si>
  <si>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</si>
  <si>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</si>
  <si>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</si>
  <si>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</si>
  <si>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</si>
  <si>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</si>
  <si>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</si>
  <si>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</si>
  <si>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</si>
  <si>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</si>
  <si>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</si>
  <si>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</si>
  <si>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</si>
  <si>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</si>
  <si>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</si>
  <si>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</si>
  <si>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</si>
  <si>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</si>
  <si>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</si>
  <si>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</si>
  <si>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</si>
  <si>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</si>
  <si>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</si>
  <si>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</si>
  <si>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</si>
  <si>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</si>
  <si>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</si>
  <si>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</si>
  <si>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</si>
  <si>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</si>
  <si>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</si>
  <si>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</si>
  <si>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</si>
  <si>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</si>
  <si>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</si>
  <si>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</si>
  <si>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</si>
  <si>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</si>
  <si>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</si>
  <si>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</si>
  <si>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</si>
  <si>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</si>
  <si>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</si>
  <si>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</si>
  <si>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</si>
  <si>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</si>
  <si>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</si>
  <si>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</si>
  <si>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</si>
  <si>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</si>
  <si>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</si>
  <si>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</si>
  <si>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</si>
  <si>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</si>
  <si>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</si>
  <si>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</si>
  <si>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</si>
  <si>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</si>
  <si>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</si>
  <si>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</si>
  <si>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</si>
  <si>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</si>
  <si>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</si>
  <si>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</si>
  <si>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</si>
  <si>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</si>
  <si>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</si>
  <si>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</si>
  <si>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</si>
  <si>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</si>
  <si>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</si>
  <si>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</si>
  <si>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</si>
  <si>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</si>
  <si>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</si>
  <si>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</si>
  <si>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</si>
  <si>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</si>
  <si>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</si>
  <si>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</si>
  <si>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</si>
  <si>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</si>
  <si>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</si>
  <si>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</si>
  <si>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</si>
  <si>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</si>
  <si>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</si>
  <si>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</si>
  <si>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</si>
  <si>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</si>
  <si>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</si>
  <si>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</si>
  <si>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</si>
  <si>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</si>
  <si>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</si>
  <si>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</si>
  <si>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</si>
  <si>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</si>
  <si>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</si>
  <si>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</si>
  <si>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</si>
  <si>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</si>
  <si>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</si>
  <si>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</si>
  <si>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</si>
  <si>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</si>
  <si>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</si>
  <si>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</si>
  <si>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</si>
  <si>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</si>
  <si>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</si>
  <si>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</si>
  <si>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</si>
  <si>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</si>
  <si>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</si>
  <si>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</si>
  <si>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</si>
  <si>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</si>
  <si>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</si>
  <si>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</si>
  <si>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</si>
  <si>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</si>
  <si>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</si>
  <si>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</si>
  <si>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</si>
  <si>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</si>
  <si>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</si>
  <si>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</si>
  <si>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</si>
  <si>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</si>
  <si>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</si>
  <si>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</si>
  <si>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</si>
  <si>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</si>
  <si>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</si>
  <si>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</si>
  <si>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</si>
  <si>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</si>
  <si>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</si>
  <si>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</si>
  <si>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</si>
  <si>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</si>
  <si>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</si>
  <si>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</si>
  <si>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</si>
  <si>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</si>
  <si>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</si>
  <si>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</si>
  <si>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</si>
  <si>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</si>
  <si>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</si>
  <si>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</si>
  <si>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</si>
  <si>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</si>
  <si>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</si>
  <si>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</si>
  <si>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</si>
  <si>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</si>
  <si>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</si>
  <si>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</si>
  <si>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</si>
  <si>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</si>
  <si>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</si>
  <si>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</si>
  <si>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</si>
  <si>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</si>
  <si>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</si>
  <si>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</si>
  <si>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</si>
  <si>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</si>
  <si>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</si>
  <si>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</si>
  <si>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</si>
  <si>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</si>
  <si>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</si>
  <si>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</si>
  <si>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</si>
  <si>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</si>
  <si>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</si>
  <si>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</si>
  <si>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</si>
  <si>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</si>
  <si>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</si>
  <si>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</si>
  <si>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</si>
  <si>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</si>
  <si>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</si>
  <si>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</si>
  <si>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</si>
  <si>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</si>
  <si>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</si>
  <si>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</si>
  <si>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</si>
  <si>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</si>
  <si>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</si>
  <si>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</si>
  <si>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</si>
  <si>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</si>
  <si>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</si>
  <si>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</si>
  <si>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</si>
  <si>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</si>
  <si>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</si>
  <si>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</si>
  <si>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</si>
  <si>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</si>
  <si>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</si>
  <si>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</si>
  <si>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</si>
  <si>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</si>
  <si>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</si>
  <si>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</si>
  <si>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</si>
  <si>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</si>
  <si>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</si>
  <si>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</si>
  <si>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</si>
  <si>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</si>
  <si>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</si>
  <si>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</si>
  <si>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</si>
  <si>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</si>
  <si>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</si>
  <si>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</si>
  <si>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</si>
  <si>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</si>
  <si>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</si>
  <si>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</si>
  <si>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</si>
  <si>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</si>
  <si>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</si>
  <si>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</si>
  <si>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</si>
  <si>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</si>
  <si>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</si>
  <si>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</si>
  <si>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</si>
  <si>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</si>
  <si>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</si>
  <si>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</si>
  <si>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</si>
  <si>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</si>
  <si>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</si>
  <si>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</si>
  <si>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</si>
  <si>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</si>
  <si>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</si>
  <si>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</si>
  <si>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</si>
  <si>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</si>
  <si>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</si>
  <si>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</si>
  <si>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</si>
  <si>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</si>
  <si>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</si>
  <si>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</si>
  <si>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</si>
  <si>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</si>
  <si>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</si>
  <si>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</si>
  <si>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</si>
  <si>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</si>
  <si>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</si>
  <si>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</si>
  <si>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</si>
  <si>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</si>
  <si>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</si>
  <si>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</si>
  <si>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</si>
  <si>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</si>
  <si>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</si>
  <si>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</si>
  <si>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</si>
  <si>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</si>
  <si>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</si>
  <si>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</si>
  <si>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</si>
  <si>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</si>
  <si>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</si>
  <si>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</si>
  <si>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</si>
  <si>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</si>
  <si>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</si>
  <si>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</si>
  <si>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</si>
  <si>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</si>
  <si>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</si>
  <si>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</si>
  <si>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</si>
  <si>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</si>
  <si>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</si>
  <si>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</si>
  <si>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</si>
  <si>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</si>
  <si>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</si>
  <si>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</si>
  <si>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</si>
  <si>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</si>
  <si>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</si>
  <si>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</si>
  <si>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</si>
  <si>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</si>
  <si>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</si>
  <si>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</si>
  <si>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</si>
  <si>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</si>
  <si>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</si>
  <si>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</si>
  <si>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</si>
  <si>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</si>
  <si>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</si>
  <si>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</si>
  <si>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</si>
  <si>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</si>
  <si>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</si>
  <si>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</si>
  <si>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</si>
  <si>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</si>
  <si>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</si>
  <si>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</si>
  <si>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</si>
  <si>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</si>
  <si>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</si>
  <si>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</si>
  <si>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</si>
  <si>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</si>
  <si>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</si>
  <si>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</si>
  <si>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</si>
  <si>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</si>
  <si>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</si>
  <si>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</si>
  <si>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</si>
  <si>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</si>
  <si>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</si>
  <si>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</si>
  <si>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</si>
  <si>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</si>
  <si>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</si>
  <si>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</si>
  <si>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</si>
  <si>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</si>
  <si>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</si>
  <si>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</si>
  <si>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</si>
  <si>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</si>
  <si>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</si>
  <si>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</si>
  <si>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</si>
  <si>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</si>
  <si>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</si>
  <si>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</si>
  <si>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</si>
  <si>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</si>
  <si>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</si>
  <si>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</si>
  <si>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</si>
  <si>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</si>
  <si>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</si>
  <si>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</si>
  <si>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</si>
  <si>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</si>
  <si>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</si>
  <si>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</si>
  <si>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</si>
  <si>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</si>
  <si>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</si>
  <si>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</si>
  <si>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</si>
  <si>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</si>
  <si>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</si>
  <si>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</si>
  <si>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</si>
  <si>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</si>
  <si>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</si>
  <si>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</si>
  <si>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</si>
  <si>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</si>
  <si>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</si>
  <si>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</si>
  <si>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</si>
  <si>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</si>
  <si>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</si>
  <si>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</si>
  <si>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</si>
  <si>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</si>
  <si>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</si>
  <si>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</si>
  <si>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</si>
  <si>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</si>
  <si>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</si>
  <si>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</si>
  <si>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</si>
  <si>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</si>
  <si>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</si>
  <si>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</si>
  <si>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</si>
  <si>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</si>
  <si>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</si>
  <si>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</si>
  <si>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</si>
  <si>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</si>
  <si>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</si>
  <si>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</si>
  <si>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</si>
  <si>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</si>
  <si>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</si>
  <si>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</si>
  <si>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</si>
  <si>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</si>
  <si>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</si>
  <si>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</si>
  <si>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</si>
  <si>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</si>
  <si>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</si>
  <si>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</si>
  <si>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</si>
  <si>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</si>
  <si>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</si>
  <si>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</si>
  <si>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</si>
  <si>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</si>
  <si>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</si>
  <si>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</si>
  <si>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</si>
  <si>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</si>
  <si>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</si>
  <si>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</si>
  <si>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</si>
  <si>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</si>
  <si>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</si>
  <si>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</si>
  <si>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</si>
  <si>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</si>
  <si>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</si>
  <si>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</si>
  <si>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</si>
  <si>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</si>
  <si>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</si>
  <si>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</si>
  <si>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</si>
  <si>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</si>
  <si>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</si>
  <si>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</si>
  <si>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</si>
  <si>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</si>
  <si>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</si>
  <si>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</si>
  <si>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</si>
  <si>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</si>
  <si>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</si>
  <si>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</si>
  <si>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</si>
  <si>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</si>
  <si>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</si>
  <si>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</si>
  <si>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</si>
  <si>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</si>
  <si>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</si>
  <si>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</si>
  <si>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</si>
  <si>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</si>
  <si>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</si>
  <si>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</si>
  <si>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</si>
  <si>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</si>
  <si>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</si>
  <si>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</si>
  <si>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</si>
  <si>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</si>
  <si>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</si>
  <si>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</si>
  <si>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</si>
  <si>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</si>
  <si>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</si>
  <si>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</si>
  <si>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</si>
  <si>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</si>
  <si>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</si>
  <si>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</si>
  <si>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</si>
  <si>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</si>
  <si>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</si>
  <si>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</si>
  <si>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</si>
  <si>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</si>
  <si>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</si>
  <si>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</si>
  <si>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</si>
  <si>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</si>
  <si>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</si>
  <si>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</si>
  <si>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</si>
  <si>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</si>
  <si>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</si>
  <si>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</si>
  <si>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</si>
  <si>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</si>
  <si>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</si>
  <si>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</si>
  <si>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</si>
  <si>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</si>
  <si>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</si>
  <si>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</si>
  <si>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</si>
  <si>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</si>
  <si>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</si>
  <si>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</si>
  <si>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</si>
  <si>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</si>
  <si>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</si>
  <si>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</si>
  <si>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</si>
  <si>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</si>
  <si>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</si>
  <si>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</si>
  <si>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</si>
  <si>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</si>
  <si>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</si>
  <si>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</si>
  <si>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</si>
  <si>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</si>
  <si>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</si>
  <si>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</si>
  <si>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</si>
  <si>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</si>
  <si>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</si>
  <si>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</si>
  <si>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</si>
  <si>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</si>
  <si>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</si>
  <si>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</si>
  <si>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</si>
  <si>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</si>
  <si>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</si>
  <si>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</si>
  <si>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</si>
  <si>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</si>
  <si>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</si>
  <si>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</si>
  <si>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</si>
  <si>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</si>
  <si>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</si>
  <si>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</si>
  <si>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</si>
  <si>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</si>
  <si>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</si>
  <si>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</si>
  <si>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</si>
  <si>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</si>
  <si>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</si>
  <si>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</si>
  <si>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</si>
  <si>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</si>
  <si>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</si>
  <si>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</si>
  <si>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</si>
  <si>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</si>
  <si>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</si>
  <si>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</si>
  <si>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</si>
  <si>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</si>
  <si>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</si>
  <si>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</si>
  <si>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</si>
  <si>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</si>
  <si>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</si>
  <si>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</si>
  <si>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</si>
  <si>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</si>
  <si>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</si>
  <si>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</si>
  <si>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</si>
  <si>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</si>
  <si>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</si>
  <si>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</si>
  <si>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</si>
  <si>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</si>
  <si>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</si>
  <si>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</si>
  <si>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</si>
  <si>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</si>
  <si>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</si>
  <si>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</si>
  <si>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</si>
  <si>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</si>
  <si>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</si>
  <si>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</si>
  <si>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</si>
  <si>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</si>
  <si>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</si>
  <si>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</si>
  <si>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</si>
  <si>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</si>
  <si>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</si>
  <si>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</si>
  <si>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</si>
  <si>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</si>
  <si>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</si>
  <si>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</si>
  <si>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</si>
  <si>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</si>
  <si>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</si>
  <si>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</si>
  <si>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</si>
  <si>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</si>
  <si>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</si>
  <si>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</si>
  <si>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</si>
  <si>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</si>
  <si>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</si>
  <si>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</si>
  <si>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</si>
  <si>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</si>
  <si>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</si>
  <si>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</si>
  <si>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</si>
  <si>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</si>
  <si>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</si>
  <si>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</si>
  <si>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</si>
  <si>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</si>
  <si>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</si>
  <si>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</si>
  <si>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</si>
  <si>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</si>
  <si>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</si>
  <si>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</si>
  <si>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</si>
  <si>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</si>
  <si>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</si>
  <si>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</si>
  <si>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</si>
  <si>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</si>
  <si>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</si>
  <si>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</si>
  <si>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</si>
  <si>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</si>
  <si>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</si>
  <si>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</si>
  <si>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</si>
  <si>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</si>
  <si>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</si>
  <si>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</si>
  <si>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</si>
  <si>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</si>
  <si>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</si>
  <si>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</si>
  <si>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</si>
  <si>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</si>
  <si>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</si>
  <si>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</si>
  <si>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</si>
  <si>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</si>
  <si>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</si>
  <si>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</si>
  <si>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</si>
  <si>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</si>
  <si>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</si>
  <si>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</si>
  <si>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</si>
  <si>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</si>
  <si>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</si>
  <si>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</si>
  <si>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</si>
  <si>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</si>
  <si>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</si>
  <si>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</si>
  <si>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</si>
  <si>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</si>
  <si>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</si>
  <si>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</si>
  <si>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</si>
  <si>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</si>
  <si>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</si>
  <si>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</si>
  <si>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</si>
  <si>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</si>
  <si>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</si>
  <si>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</si>
  <si>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</si>
  <si>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</si>
  <si>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</si>
  <si>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</si>
  <si>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</si>
  <si>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</si>
  <si>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</si>
  <si>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</si>
  <si>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</si>
  <si>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</si>
  <si>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</si>
  <si>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</si>
  <si>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</si>
  <si>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</si>
  <si>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</si>
  <si>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</si>
  <si>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</si>
  <si>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</si>
  <si>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</si>
  <si>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</si>
  <si>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</si>
  <si>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</si>
  <si>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</si>
  <si>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</si>
  <si>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</si>
  <si>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</si>
  <si>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</si>
  <si>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</si>
  <si>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</si>
  <si>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</si>
  <si>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</si>
  <si>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</si>
  <si>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</si>
  <si>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</si>
  <si>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</si>
  <si>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</si>
  <si>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</si>
  <si>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</si>
  <si>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</si>
  <si>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</si>
  <si>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</si>
  <si>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</si>
  <si>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</si>
  <si>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</si>
  <si>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</si>
  <si>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</si>
  <si>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</si>
  <si>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</si>
  <si>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</si>
  <si>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</si>
  <si>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</si>
  <si>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</si>
  <si>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</si>
  <si>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</si>
  <si>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</si>
  <si>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</si>
  <si>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</si>
  <si>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</si>
  <si>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</si>
  <si>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</si>
  <si>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</si>
  <si>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</si>
  <si>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</si>
  <si>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</si>
  <si>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</si>
  <si>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</si>
  <si>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</si>
  <si>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</si>
  <si>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</si>
  <si>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</si>
  <si>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</si>
  <si>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</si>
  <si>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</si>
  <si>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</si>
  <si>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</si>
  <si>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</si>
  <si>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</si>
  <si>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</si>
  <si>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</si>
  <si>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</si>
  <si>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</si>
  <si>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</si>
  <si>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</si>
  <si>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</si>
  <si>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</si>
  <si>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</si>
  <si>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</si>
  <si>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</si>
  <si>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</si>
  <si>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</si>
  <si>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</si>
  <si>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</si>
  <si>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</si>
  <si>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</si>
  <si>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</si>
  <si>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</si>
  <si>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</si>
  <si>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</si>
  <si>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</si>
  <si>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</si>
  <si>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</si>
  <si>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</si>
  <si>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</si>
  <si>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</si>
  <si>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</si>
  <si>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</si>
  <si>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</si>
  <si>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</si>
  <si>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</si>
  <si>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</si>
  <si>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</si>
  <si>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</si>
  <si>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</si>
  <si>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</si>
  <si>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</si>
  <si>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</si>
  <si>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</si>
  <si>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</si>
  <si>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</si>
  <si>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</si>
  <si>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</si>
  <si>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</si>
  <si>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</si>
  <si>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</si>
  <si>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</si>
  <si>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</si>
  <si>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</si>
  <si>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</si>
  <si>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</si>
  <si>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</si>
  <si>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</si>
  <si>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</si>
  <si>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</si>
  <si>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</si>
  <si>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</si>
  <si>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</si>
  <si>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</si>
  <si>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</si>
  <si>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</si>
  <si>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</si>
  <si>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</si>
  <si>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</si>
  <si>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</si>
  <si>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</si>
  <si>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</si>
  <si>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</si>
  <si>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</si>
  <si>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</si>
  <si>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</si>
  <si>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</si>
  <si>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</si>
  <si>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</si>
  <si>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</si>
  <si>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</si>
  <si>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</si>
  <si>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</si>
  <si>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</si>
  <si>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</si>
  <si>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</si>
  <si>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</si>
  <si>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</si>
  <si>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</si>
  <si>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</si>
  <si>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</si>
  <si>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</si>
  <si>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</si>
  <si>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</si>
  <si>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</si>
  <si>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</si>
  <si>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</si>
  <si>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</si>
  <si>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</si>
  <si>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</si>
  <si>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</si>
  <si>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</si>
  <si>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</si>
  <si>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</si>
  <si>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</si>
  <si>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</si>
  <si>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</si>
  <si>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</si>
  <si>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</si>
  <si>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</si>
  <si>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</si>
  <si>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</si>
  <si>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</si>
  <si>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</si>
  <si>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</si>
  <si>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</si>
  <si>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</si>
  <si>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</si>
  <si>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</si>
  <si>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</si>
  <si>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</si>
  <si>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</si>
  <si>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</si>
  <si>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</si>
  <si>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</si>
  <si>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</si>
  <si>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</si>
  <si>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</si>
  <si>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</si>
  <si>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</si>
  <si>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</si>
  <si>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</si>
  <si>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</si>
  <si>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</si>
  <si>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</si>
  <si>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</si>
  <si>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</si>
  <si>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</si>
  <si>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</si>
  <si>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</si>
  <si>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</si>
  <si>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</si>
  <si>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</si>
  <si>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</si>
  <si>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</si>
  <si>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</si>
  <si>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</si>
  <si>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</si>
  <si>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</si>
  <si>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</si>
  <si>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</si>
  <si>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</si>
  <si>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</si>
  <si>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</si>
  <si>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</si>
  <si>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</si>
  <si>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</si>
  <si>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</si>
  <si>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</si>
  <si>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</si>
  <si>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</si>
  <si>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</si>
  <si>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</si>
  <si>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</si>
  <si>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</si>
  <si>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</si>
  <si>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</si>
  <si>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</si>
  <si>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</si>
  <si>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</si>
  <si>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</si>
  <si>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</si>
  <si>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</si>
  <si>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</si>
  <si>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</si>
  <si>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</si>
  <si>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</si>
  <si>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</si>
  <si>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</si>
  <si>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</si>
  <si>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</si>
  <si>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</si>
  <si>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</si>
  <si>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</si>
  <si>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</si>
  <si>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</si>
  <si>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</si>
  <si>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</si>
  <si>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</si>
  <si>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</si>
  <si>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</si>
  <si>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</si>
  <si>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</si>
  <si>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</si>
  <si>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</si>
  <si>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</si>
  <si>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</si>
  <si>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</si>
  <si>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</si>
  <si>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</si>
  <si>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</si>
  <si>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</si>
  <si>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</si>
  <si>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</si>
  <si>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</si>
  <si>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</si>
  <si>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</si>
  <si>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</si>
  <si>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</si>
  <si>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</si>
  <si>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</si>
  <si>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</si>
  <si>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</si>
  <si>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</si>
  <si>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</si>
  <si>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</si>
  <si>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</si>
  <si>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</si>
  <si>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</si>
  <si>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</si>
  <si>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</si>
  <si>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</si>
  <si>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</si>
  <si>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</si>
  <si>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</si>
  <si>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</si>
  <si>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</si>
  <si>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</si>
  <si>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</si>
  <si>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</si>
  <si>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</si>
  <si>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</si>
  <si>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</si>
  <si>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</si>
  <si>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</si>
  <si>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</si>
  <si>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</si>
  <si>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</si>
  <si>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</si>
  <si>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</si>
  <si>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</si>
  <si>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</si>
  <si>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</si>
  <si>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</si>
  <si>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</si>
  <si>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</si>
  <si>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</si>
  <si>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</si>
  <si>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</si>
  <si>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</si>
  <si>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</si>
  <si>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</si>
  <si>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</si>
  <si>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</si>
  <si>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</si>
  <si>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</si>
  <si>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</si>
  <si>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</si>
  <si>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</si>
  <si>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</si>
  <si>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</si>
  <si>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</si>
  <si>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</si>
  <si>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</si>
  <si>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</si>
  <si>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</si>
  <si>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</si>
  <si>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</si>
  <si>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</si>
  <si>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</si>
  <si>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</si>
  <si>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</si>
  <si>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</si>
  <si>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</si>
  <si>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</si>
  <si>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</si>
  <si>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</si>
  <si>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</si>
  <si>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</si>
  <si>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</si>
  <si>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</si>
  <si>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</si>
  <si>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</si>
  <si>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</si>
  <si>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</si>
  <si>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</si>
  <si>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</si>
  <si>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</si>
  <si>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</si>
  <si>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</si>
  <si>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</si>
  <si>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</si>
  <si>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</si>
  <si>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</si>
  <si>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</si>
  <si>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</si>
  <si>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</si>
  <si>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</si>
  <si>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</si>
  <si>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</si>
  <si>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</si>
  <si>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</si>
  <si>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</si>
  <si>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</si>
  <si>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</si>
  <si>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</si>
  <si>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</si>
  <si>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</si>
  <si>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</si>
  <si>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</si>
  <si>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</si>
  <si>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</si>
  <si>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</si>
  <si>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</si>
  <si>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</si>
  <si>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</si>
  <si>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</si>
  <si>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</si>
  <si>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</si>
  <si>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</si>
  <si>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</si>
  <si>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</si>
  <si>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</si>
  <si>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</si>
  <si>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</si>
  <si>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</si>
  <si>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</si>
  <si>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</si>
  <si>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</si>
  <si>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</si>
  <si>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</si>
  <si>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</si>
  <si>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</si>
  <si>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</si>
  <si>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</si>
  <si>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</si>
  <si>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</si>
  <si>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</si>
  <si>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</si>
  <si>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</si>
  <si>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</si>
  <si>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</si>
  <si>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</si>
  <si>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</si>
  <si>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</si>
  <si>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</si>
  <si>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</si>
  <si>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</si>
  <si>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</si>
  <si>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</si>
  <si>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</si>
  <si>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</si>
  <si>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</si>
  <si>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</si>
  <si>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</si>
  <si>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</si>
  <si>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</si>
  <si>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</si>
  <si>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</si>
  <si>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</si>
  <si>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</si>
  <si>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</si>
  <si>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</si>
  <si>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</si>
  <si>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</si>
  <si>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</si>
  <si>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</si>
  <si>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</si>
  <si>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</si>
  <si>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</si>
  <si>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</si>
  <si>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</si>
  <si>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</si>
  <si>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</si>
  <si>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</si>
  <si>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</si>
  <si>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</si>
  <si>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</si>
  <si>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</si>
  <si>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</si>
  <si>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</si>
  <si>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</si>
  <si>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</si>
  <si>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</si>
  <si>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</si>
  <si>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</si>
  <si>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</si>
  <si>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</si>
  <si>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</si>
  <si>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</si>
  <si>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</si>
  <si>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</si>
  <si>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</si>
  <si>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</si>
  <si>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</si>
  <si>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</si>
  <si>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</si>
  <si>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</si>
  <si>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</si>
  <si>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</si>
  <si>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</si>
  <si>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</si>
  <si>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</si>
  <si>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</si>
  <si>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</si>
  <si>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</si>
  <si>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</si>
  <si>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</si>
  <si>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</si>
  <si>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</si>
  <si>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</si>
  <si>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</si>
  <si>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</si>
  <si>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</si>
  <si>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</si>
  <si>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</si>
  <si>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</si>
  <si>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</si>
  <si>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</si>
  <si>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</si>
  <si>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</si>
  <si>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</si>
  <si>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</si>
  <si>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</si>
  <si>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</si>
  <si>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</si>
  <si>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</si>
  <si>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</si>
  <si>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</si>
  <si>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</si>
  <si>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</si>
  <si>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</si>
  <si>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</si>
  <si>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</si>
  <si>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</si>
  <si>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</si>
  <si>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</si>
  <si>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</si>
  <si>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</si>
  <si>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</si>
  <si>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</si>
  <si>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</si>
  <si>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</si>
  <si>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</si>
  <si>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</si>
  <si>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</si>
  <si>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</si>
  <si>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</si>
  <si>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</si>
  <si>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</si>
  <si>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</si>
  <si>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</si>
  <si>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</si>
  <si>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</si>
  <si>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</si>
  <si>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</si>
  <si>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</si>
  <si>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</si>
  <si>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</si>
  <si>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</si>
  <si>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</si>
  <si>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</si>
  <si>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</si>
  <si>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</si>
  <si>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</si>
  <si>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</si>
  <si>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</si>
  <si>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</si>
  <si>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</si>
  <si>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</si>
  <si>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</si>
  <si>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</si>
  <si>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</si>
  <si>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</si>
  <si>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</si>
  <si>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</si>
  <si>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</si>
  <si>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</si>
  <si>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</si>
  <si>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</si>
  <si>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</si>
  <si>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</si>
  <si>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</si>
  <si>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</si>
  <si>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</si>
  <si>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</si>
  <si>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</si>
  <si>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</si>
  <si>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</si>
  <si>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</si>
  <si>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</si>
  <si>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</si>
  <si>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</si>
  <si>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</si>
  <si>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</si>
  <si>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</si>
  <si>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</si>
  <si>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</si>
  <si>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</si>
  <si>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</si>
  <si>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</si>
  <si>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</si>
  <si>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</si>
  <si>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</si>
  <si>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</si>
  <si>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</si>
  <si>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</si>
  <si>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</si>
  <si>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</si>
  <si>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</si>
  <si>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</si>
  <si>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</si>
  <si>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</si>
  <si>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</si>
  <si>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</si>
  <si>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</si>
  <si>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</si>
  <si>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</si>
  <si>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</si>
  <si>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</si>
  <si>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</si>
  <si>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</si>
  <si>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</si>
  <si>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</si>
  <si>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</si>
  <si>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</si>
  <si>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</si>
  <si>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</si>
  <si>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</si>
  <si>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</si>
  <si>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</si>
  <si>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</si>
  <si>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</si>
  <si>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</si>
  <si>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</si>
  <si>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</si>
  <si>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</si>
  <si>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</si>
  <si>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</si>
  <si>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</si>
  <si>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</si>
  <si>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</si>
  <si>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</si>
  <si>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</si>
  <si>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</si>
  <si>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</si>
  <si>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</si>
  <si>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</si>
  <si>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</si>
  <si>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</si>
  <si>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</si>
  <si>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</si>
  <si>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</si>
  <si>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</si>
  <si>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</si>
  <si>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</si>
  <si>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</si>
  <si>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</si>
  <si>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</si>
  <si>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31/03/23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</si>
  <si>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</si>
  <si>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</si>
  <si>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</si>
  <si>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</si>
  <si>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</si>
  <si>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</si>
  <si>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</si>
  <si>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</si>
  <si>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</si>
  <si>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</si>
  <si>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</si>
  <si>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</si>
  <si>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</si>
  <si>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</si>
  <si>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</si>
  <si>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</si>
  <si>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</si>
  <si>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</si>
  <si>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</si>
  <si>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</si>
  <si>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</si>
  <si>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</si>
  <si>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</si>
  <si>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</si>
  <si>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</si>
  <si>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</si>
  <si>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</si>
  <si>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</si>
  <si>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</si>
  <si>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</si>
  <si>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</si>
  <si>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</si>
  <si>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</si>
  <si>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31/03/23</t>
  </si>
  <si>
    <t>Cut-off Date: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</si>
</sst>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7"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12123.6</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0.16333066453162531</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11950.1</v>
      </c>
      <c r="E53" s="49"/>
      <c r="F53" s="143">
        <f>IF($C$58=0,"",IF(C53="[for completion]","",C53/$C$58))</f>
        <v>0.98568906925335709</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1.431093074664291E-2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12123.6</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6.8</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234.4</v>
      </c>
      <c r="D70" s="138" t="s">
        <v>772</v>
      </c>
      <c r="E70" s="21"/>
      <c r="F70" s="143">
        <f t="shared" ref="F70:F76" si="1">IF($C$77=0,"",IF(C70="[for completion]","",C70/$C$77))</f>
        <v>1.9614734481431272E-2</v>
      </c>
      <c r="G70" s="143" t="str">
        <f>IF($D$77=0,"",IF(D70="[Mark as ND1 if not relevant]","",D70/$D$77))</f>
        <v/>
      </c>
      <c r="H70" s="23"/>
      <c r="L70" s="23"/>
      <c r="M70" s="23"/>
      <c r="N70" s="54"/>
    </row>
    <row r="71" spans="1:14" x14ac:dyDescent="0.25">
      <c r="A71" s="25" t="s">
        <v>110</v>
      </c>
      <c r="B71" s="130" t="s">
        <v>1093</v>
      </c>
      <c r="C71" s="138">
        <v>514.70000000000005</v>
      </c>
      <c r="D71" s="138" t="s">
        <v>772</v>
      </c>
      <c r="E71" s="21"/>
      <c r="F71" s="143">
        <f t="shared" si="1"/>
        <v>4.3070408863449983E-2</v>
      </c>
      <c r="G71" s="143" t="str">
        <f t="shared" ref="G71:G76" si="2">IF($D$77=0,"",IF(D71="[Mark as ND1 if not relevant]","",D71/$D$77))</f>
        <v/>
      </c>
      <c r="H71" s="23"/>
      <c r="L71" s="23"/>
      <c r="M71" s="23"/>
      <c r="N71" s="54"/>
    </row>
    <row r="72" spans="1:14" x14ac:dyDescent="0.25">
      <c r="A72" s="25" t="s">
        <v>111</v>
      </c>
      <c r="B72" s="129" t="s">
        <v>1094</v>
      </c>
      <c r="C72" s="138">
        <v>580.29999999999995</v>
      </c>
      <c r="D72" s="138" t="s">
        <v>772</v>
      </c>
      <c r="E72" s="21"/>
      <c r="F72" s="143">
        <f t="shared" si="1"/>
        <v>4.8559856738799347E-2</v>
      </c>
      <c r="G72" s="143" t="str">
        <f t="shared" si="2"/>
        <v/>
      </c>
      <c r="H72" s="23"/>
      <c r="L72" s="23"/>
      <c r="M72" s="23"/>
      <c r="N72" s="54"/>
    </row>
    <row r="73" spans="1:14" x14ac:dyDescent="0.25">
      <c r="A73" s="25" t="s">
        <v>112</v>
      </c>
      <c r="B73" s="129" t="s">
        <v>1095</v>
      </c>
      <c r="C73" s="138">
        <v>926.8</v>
      </c>
      <c r="D73" s="138" t="s">
        <v>772</v>
      </c>
      <c r="E73" s="21"/>
      <c r="F73" s="143">
        <f t="shared" si="1"/>
        <v>7.7555187360880976E-2</v>
      </c>
      <c r="G73" s="143" t="str">
        <f t="shared" si="2"/>
        <v/>
      </c>
      <c r="H73" s="23"/>
      <c r="L73" s="23"/>
      <c r="M73" s="23"/>
      <c r="N73" s="54"/>
    </row>
    <row r="74" spans="1:14" x14ac:dyDescent="0.25">
      <c r="A74" s="25" t="s">
        <v>113</v>
      </c>
      <c r="B74" s="129" t="s">
        <v>1096</v>
      </c>
      <c r="C74" s="138">
        <v>1054.8</v>
      </c>
      <c r="D74" s="138" t="s">
        <v>772</v>
      </c>
      <c r="E74" s="21"/>
      <c r="F74" s="143">
        <f t="shared" si="1"/>
        <v>8.8266305166440726E-2</v>
      </c>
      <c r="G74" s="143" t="str">
        <f t="shared" si="2"/>
        <v/>
      </c>
      <c r="H74" s="23"/>
      <c r="L74" s="23"/>
      <c r="M74" s="23"/>
      <c r="N74" s="54"/>
    </row>
    <row r="75" spans="1:14" x14ac:dyDescent="0.25">
      <c r="A75" s="25" t="s">
        <v>114</v>
      </c>
      <c r="B75" s="129" t="s">
        <v>1097</v>
      </c>
      <c r="C75" s="138">
        <v>6911.1</v>
      </c>
      <c r="D75" s="138" t="s">
        <v>772</v>
      </c>
      <c r="E75" s="21"/>
      <c r="F75" s="143">
        <f t="shared" si="1"/>
        <v>0.57832504895315562</v>
      </c>
      <c r="G75" s="143" t="str">
        <f t="shared" si="2"/>
        <v/>
      </c>
      <c r="H75" s="23"/>
      <c r="L75" s="23"/>
      <c r="M75" s="23"/>
      <c r="N75" s="54"/>
    </row>
    <row r="76" spans="1:14" x14ac:dyDescent="0.25">
      <c r="A76" s="25" t="s">
        <v>115</v>
      </c>
      <c r="B76" s="129" t="s">
        <v>1098</v>
      </c>
      <c r="C76" s="138">
        <v>1728.1</v>
      </c>
      <c r="D76" s="138" t="s">
        <v>772</v>
      </c>
      <c r="E76" s="21"/>
      <c r="F76" s="143">
        <f t="shared" si="1"/>
        <v>0.14460845843584205</v>
      </c>
      <c r="G76" s="143" t="str">
        <f t="shared" si="2"/>
        <v/>
      </c>
      <c r="H76" s="23"/>
      <c r="L76" s="23"/>
      <c r="M76" s="23"/>
      <c r="N76" s="54"/>
    </row>
    <row r="77" spans="1:14" x14ac:dyDescent="0.25">
      <c r="A77" s="25" t="s">
        <v>116</v>
      </c>
      <c r="B77" s="58" t="s">
        <v>95</v>
      </c>
      <c r="C77" s="139">
        <f>SUM(C70:C76)</f>
        <v>11950.2</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6.2</v>
      </c>
      <c r="D89" s="141">
        <v>7.2</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750</v>
      </c>
      <c r="D93" s="138">
        <v>0</v>
      </c>
      <c r="E93" s="21"/>
      <c r="F93" s="143">
        <f>IF($C$100=0,"",IF(C93="[for completion]","",IF(C93="","",C93/$C$100)))</f>
        <v>7.5060048038430749E-2</v>
      </c>
      <c r="G93" s="143">
        <f>IF($D$100=0,"",IF(D93="[Mark as ND1 if not relevant]","",IF(D93="","",D93/$D$100)))</f>
        <v>0</v>
      </c>
      <c r="H93" s="23"/>
      <c r="L93" s="23"/>
      <c r="M93" s="23"/>
      <c r="N93" s="54"/>
    </row>
    <row r="94" spans="1:14" x14ac:dyDescent="0.25">
      <c r="A94" s="25" t="s">
        <v>138</v>
      </c>
      <c r="B94" s="130" t="s">
        <v>1093</v>
      </c>
      <c r="C94" s="138">
        <v>1500</v>
      </c>
      <c r="D94" s="138">
        <v>750</v>
      </c>
      <c r="E94" s="21"/>
      <c r="F94" s="143">
        <f t="shared" ref="F94:F99" si="5">IF($C$100=0,"",IF(C94="[for completion]","",IF(C94="","",C94/$C$100)))</f>
        <v>0.1501200960768615</v>
      </c>
      <c r="G94" s="143">
        <f t="shared" ref="G94:G99" si="6">IF($D$100=0,"",IF(D94="[Mark as ND1 if not relevant]","",IF(D94="","",D94/$D$100)))</f>
        <v>7.5060048038430749E-2</v>
      </c>
      <c r="H94" s="23"/>
      <c r="L94" s="23"/>
      <c r="M94" s="23"/>
      <c r="N94" s="54"/>
    </row>
    <row r="95" spans="1:14" x14ac:dyDescent="0.25">
      <c r="A95" s="25" t="s">
        <v>139</v>
      </c>
      <c r="B95" s="130" t="s">
        <v>1094</v>
      </c>
      <c r="C95" s="138">
        <v>202</v>
      </c>
      <c r="D95" s="138">
        <v>1500</v>
      </c>
      <c r="E95" s="21"/>
      <c r="F95" s="143">
        <f t="shared" si="5"/>
        <v>2.0216172938350679E-2</v>
      </c>
      <c r="G95" s="143">
        <f t="shared" si="6"/>
        <v>0.1501200960768615</v>
      </c>
      <c r="H95" s="23"/>
      <c r="L95" s="23"/>
      <c r="M95" s="23"/>
      <c r="N95" s="54"/>
    </row>
    <row r="96" spans="1:14" x14ac:dyDescent="0.25">
      <c r="A96" s="25" t="s">
        <v>140</v>
      </c>
      <c r="B96" s="130" t="s">
        <v>1095</v>
      </c>
      <c r="C96" s="138">
        <v>1200</v>
      </c>
      <c r="D96" s="138">
        <v>202</v>
      </c>
      <c r="E96" s="21"/>
      <c r="F96" s="143">
        <f t="shared" si="5"/>
        <v>0.1200960768614892</v>
      </c>
      <c r="G96" s="143">
        <f t="shared" si="6"/>
        <v>2.0216172938350679E-2</v>
      </c>
      <c r="H96" s="23"/>
      <c r="L96" s="23"/>
      <c r="M96" s="23"/>
      <c r="N96" s="54"/>
    </row>
    <row r="97" spans="1:14" x14ac:dyDescent="0.25">
      <c r="A97" s="25" t="s">
        <v>141</v>
      </c>
      <c r="B97" s="130" t="s">
        <v>1096</v>
      </c>
      <c r="C97" s="138">
        <v>1100</v>
      </c>
      <c r="D97" s="138">
        <v>1200</v>
      </c>
      <c r="E97" s="21"/>
      <c r="F97" s="143">
        <f t="shared" si="5"/>
        <v>0.11008807045636509</v>
      </c>
      <c r="G97" s="143">
        <f t="shared" si="6"/>
        <v>0.1200960768614892</v>
      </c>
      <c r="H97" s="23"/>
      <c r="L97" s="23"/>
      <c r="M97" s="23"/>
    </row>
    <row r="98" spans="1:14" x14ac:dyDescent="0.25">
      <c r="A98" s="25" t="s">
        <v>142</v>
      </c>
      <c r="B98" s="130" t="s">
        <v>1097</v>
      </c>
      <c r="C98" s="138">
        <v>2725</v>
      </c>
      <c r="D98" s="138">
        <v>3760</v>
      </c>
      <c r="E98" s="21"/>
      <c r="F98" s="143">
        <f t="shared" si="5"/>
        <v>0.27271817453963171</v>
      </c>
      <c r="G98" s="143">
        <f t="shared" si="6"/>
        <v>0.37630104083266613</v>
      </c>
      <c r="H98" s="23"/>
      <c r="L98" s="23"/>
      <c r="M98" s="23"/>
    </row>
    <row r="99" spans="1:14" x14ac:dyDescent="0.25">
      <c r="A99" s="25" t="s">
        <v>143</v>
      </c>
      <c r="B99" s="130" t="s">
        <v>1098</v>
      </c>
      <c r="C99" s="138">
        <v>2515</v>
      </c>
      <c r="D99" s="138">
        <v>2580</v>
      </c>
      <c r="E99" s="21"/>
      <c r="F99" s="143">
        <f t="shared" si="5"/>
        <v>0.25170136108887109</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12123.6</v>
      </c>
      <c r="D112" s="138">
        <v>12123.6</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12123.6</v>
      </c>
      <c r="D130" s="138">
        <f>SUM(D112:D129)</f>
        <v>12123.6</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1.431093074664291E-2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1.431093074664291E-2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E80901A-4616-4668-9D64-1B90998AC175}"/>
    <hyperlink ref="C229" r:id="rId6" xr:uid="{257515F8-8ED5-4DC3-8A14-E51D56184C61}"/>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5"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11950.1</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11950.1</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220689</v>
      </c>
      <c r="D28" s="98">
        <v>0</v>
      </c>
      <c r="F28" s="98">
        <v>220689</v>
      </c>
    </row>
    <row r="29" spans="1:7" outlineLevel="1" x14ac:dyDescent="0.25">
      <c r="A29" s="98" t="s">
        <v>429</v>
      </c>
      <c r="B29" s="117" t="s">
        <v>1639</v>
      </c>
      <c r="C29" s="98">
        <v>131074</v>
      </c>
      <c r="D29" s="98">
        <v>0</v>
      </c>
      <c r="F29" s="98">
        <v>131074</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0.15</v>
      </c>
      <c r="D99" s="132">
        <v>0</v>
      </c>
      <c r="E99" s="132"/>
      <c r="F99" s="132">
        <v>0.15</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9.7000000000000003E-2</v>
      </c>
      <c r="D101" s="132">
        <v>0</v>
      </c>
      <c r="E101" s="132"/>
      <c r="F101" s="132">
        <v>9.7000000000000003E-2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0.105</v>
      </c>
      <c r="D104" s="132">
        <v>0</v>
      </c>
      <c r="E104" s="132"/>
      <c r="F104" s="132">
        <v>0.105</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0.875</v>
      </c>
      <c r="D150" s="132">
        <v>0</v>
      </c>
      <c r="E150" s="133"/>
      <c r="F150" s="132">
        <v>0.875</v>
      </c>
    </row>
    <row r="151" spans="1:7" x14ac:dyDescent="0.25">
      <c r="A151" s="98" t="s">
        <v>562</v>
      </c>
      <c r="B151" s="98" t="s">
        <v>563</v>
      </c>
      <c r="C151" s="132">
        <v>0</v>
      </c>
      <c r="D151" s="132">
        <v>0</v>
      </c>
      <c r="E151" s="133"/>
      <c r="F151" s="132">
        <v>0</v>
      </c>
    </row>
    <row r="152" spans="1:7" x14ac:dyDescent="0.25">
      <c r="A152" s="98" t="s">
        <v>564</v>
      </c>
      <c r="B152" s="98" t="s">
        <v>93</v>
      </c>
      <c r="C152" s="132">
        <v>0.125</v>
      </c>
      <c r="D152" s="132">
        <v>0</v>
      </c>
      <c r="E152" s="133"/>
      <c r="F152" s="132">
        <v>0.125</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4.3999999999999997E-2</v>
      </c>
      <c r="D170" s="132">
        <v>0</v>
      </c>
      <c r="E170" s="133"/>
      <c r="F170" s="132">
        <v>4.3999999999999997E-2</v>
      </c>
    </row>
    <row r="171" spans="1:7" x14ac:dyDescent="0.25">
      <c r="A171" s="98" t="s">
        <v>586</v>
      </c>
      <c r="B171" s="120" t="s">
        <v>587</v>
      </c>
      <c r="C171" s="132">
        <v>7.0999999999999994E-2</v>
      </c>
      <c r="D171" s="132">
        <v>0</v>
      </c>
      <c r="E171" s="133"/>
      <c r="F171" s="132">
        <v>7.0999999999999994E-2</v>
      </c>
    </row>
    <row r="172" spans="1:7" x14ac:dyDescent="0.25">
      <c r="A172" s="98" t="s">
        <v>588</v>
      </c>
      <c r="B172" s="120" t="s">
        <v>589</v>
      </c>
      <c r="C172" s="132">
        <v>6.9000000000000006E-2</v>
      </c>
      <c r="D172" s="132">
        <v>0</v>
      </c>
      <c r="E172" s="132"/>
      <c r="F172" s="132">
        <v>6.9000000000000006E-2</v>
      </c>
    </row>
    <row r="173" spans="1:7" x14ac:dyDescent="0.25">
      <c r="A173" s="98" t="s">
        <v>590</v>
      </c>
      <c r="B173" s="120" t="s">
        <v>591</v>
      </c>
      <c r="C173" s="132">
        <v>0.19500000000000001</v>
      </c>
      <c r="D173" s="132">
        <v>0</v>
      </c>
      <c r="E173" s="132"/>
      <c r="F173" s="132">
        <v>0.19500000000000001</v>
      </c>
    </row>
    <row r="174" spans="1:7" x14ac:dyDescent="0.25">
      <c r="A174" s="98" t="s">
        <v>592</v>
      </c>
      <c r="B174" s="120" t="s">
        <v>593</v>
      </c>
      <c r="C174" s="132">
        <v>0.621</v>
      </c>
      <c r="D174" s="132">
        <v>0</v>
      </c>
      <c r="E174" s="132"/>
      <c r="F174" s="132">
        <v>0.621</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54.1</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5536</v>
      </c>
      <c r="D190" s="155">
        <v>183276</v>
      </c>
      <c r="E190" s="125"/>
      <c r="F190" s="151">
        <f>IF($C$214=0,"",IF(C190="[for completion]","",IF(C190="","",C190/$C$214)))</f>
        <v>0.4632558450904587</v>
      </c>
      <c r="G190" s="151">
        <f>IF($D$214=0,"",IF(D190="[for completion]","",IF(D190="","",D190/$D$214)))</f>
        <v>0.83047184046327638</v>
      </c>
    </row>
    <row r="191" spans="1:7" x14ac:dyDescent="0.25">
      <c r="A191" s="98" t="s">
        <v>612</v>
      </c>
      <c r="B191" s="119" t="s">
        <v>1652</v>
      </c>
      <c r="C191" s="152">
        <v>4013.4</v>
      </c>
      <c r="D191" s="155">
        <v>29173</v>
      </c>
      <c r="E191" s="125"/>
      <c r="F191" s="151">
        <f t="shared" ref="F191:F213" si="1">IF($C$214=0,"",IF(C191="[for completion]","",IF(C191="","",C191/$C$214)))</f>
        <v>0.33584375156901136</v>
      </c>
      <c r="G191" s="151">
        <f t="shared" ref="G191:G213" si="2">IF($D$214=0,"",IF(D191="[for completion]","",IF(D191="","",D191/$D$214)))</f>
        <v>0.13219054869069141</v>
      </c>
    </row>
    <row r="192" spans="1:7" x14ac:dyDescent="0.25">
      <c r="A192" s="98" t="s">
        <v>613</v>
      </c>
      <c r="B192" s="119" t="s">
        <v>1653</v>
      </c>
      <c r="C192" s="152">
        <v>1425.2</v>
      </c>
      <c r="D192" s="155">
        <v>5971</v>
      </c>
      <c r="E192" s="125"/>
      <c r="F192" s="151">
        <f t="shared" si="1"/>
        <v>0.11926160231627922</v>
      </c>
      <c r="G192" s="151">
        <f t="shared" si="2"/>
        <v>2.7056174073016779E-2</v>
      </c>
    </row>
    <row r="193" spans="1:7" x14ac:dyDescent="0.25">
      <c r="A193" s="98" t="s">
        <v>614</v>
      </c>
      <c r="B193" s="119" t="s">
        <v>1654</v>
      </c>
      <c r="C193" s="152">
        <v>477.7</v>
      </c>
      <c r="D193" s="155">
        <v>1403</v>
      </c>
      <c r="E193" s="125"/>
      <c r="F193" s="151">
        <f t="shared" si="1"/>
        <v>3.9974226372780371E-2</v>
      </c>
      <c r="G193" s="151">
        <f t="shared" si="2"/>
        <v>6.3573626234202886E-3</v>
      </c>
    </row>
    <row r="194" spans="1:7" x14ac:dyDescent="0.25">
      <c r="A194" s="98" t="s">
        <v>615</v>
      </c>
      <c r="B194" s="119" t="s">
        <v>1655</v>
      </c>
      <c r="C194" s="152">
        <v>497.9</v>
      </c>
      <c r="D194" s="155">
        <v>866</v>
      </c>
      <c r="E194" s="125"/>
      <c r="F194" s="151">
        <f t="shared" si="1"/>
        <v>4.1664574651470263E-2</v>
      </c>
      <c r="G194" s="151">
        <f t="shared" si="2"/>
        <v>3.9240741495951319E-3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11950.2</v>
      </c>
      <c r="D214" s="156">
        <f>SUM(D190:D213)</f>
        <v>220689</v>
      </c>
      <c r="E214" s="114"/>
      <c r="F214" s="157">
        <f>SUM(F190:F213)</f>
        <v>0.99999999999999989</v>
      </c>
      <c r="G214" s="157">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0.51300000000000001</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3713.8</v>
      </c>
      <c r="D219" s="155">
        <v>124063</v>
      </c>
      <c r="F219" s="151">
        <f t="shared" ref="F219:F233" si="3">IF($C$227=0,"",IF(C219="[for completion]","",C219/$C$227))</f>
        <v>0.31077824267782428</v>
      </c>
      <c r="G219" s="151">
        <f t="shared" ref="G219:G233" si="4">IF($D$227=0,"",IF(D219="[for completion]","",D219/$D$227))</f>
        <v>0.56216213766884615</v>
      </c>
    </row>
    <row r="220" spans="1:7" x14ac:dyDescent="0.25">
      <c r="A220" s="98" t="s">
        <v>642</v>
      </c>
      <c r="B220" s="98" t="s">
        <v>643</v>
      </c>
      <c r="C220" s="152">
        <v>1759.3</v>
      </c>
      <c r="D220" s="155">
        <v>26336</v>
      </c>
      <c r="F220" s="151">
        <f t="shared" si="3"/>
        <v>0.14722175732217574</v>
      </c>
      <c r="G220" s="151">
        <f t="shared" si="4"/>
        <v>0.11933535427683301</v>
      </c>
    </row>
    <row r="221" spans="1:7" x14ac:dyDescent="0.25">
      <c r="A221" s="98" t="s">
        <v>644</v>
      </c>
      <c r="B221" s="98" t="s">
        <v>645</v>
      </c>
      <c r="C221" s="152">
        <v>1928</v>
      </c>
      <c r="D221" s="155">
        <v>24481</v>
      </c>
      <c r="F221" s="151">
        <f t="shared" si="3"/>
        <v>0.1613389121338912</v>
      </c>
      <c r="G221" s="151">
        <f t="shared" si="4"/>
        <v>0.11092986057302358</v>
      </c>
    </row>
    <row r="222" spans="1:7" x14ac:dyDescent="0.25">
      <c r="A222" s="98" t="s">
        <v>646</v>
      </c>
      <c r="B222" s="98" t="s">
        <v>647</v>
      </c>
      <c r="C222" s="152">
        <v>1872.8</v>
      </c>
      <c r="D222" s="155">
        <v>20891</v>
      </c>
      <c r="F222" s="151">
        <f t="shared" si="3"/>
        <v>0.15671966527196651</v>
      </c>
      <c r="G222" s="151">
        <f t="shared" si="4"/>
        <v>9.4662624779667318E-2</v>
      </c>
    </row>
    <row r="223" spans="1:7" x14ac:dyDescent="0.25">
      <c r="A223" s="98" t="s">
        <v>648</v>
      </c>
      <c r="B223" s="98" t="s">
        <v>649</v>
      </c>
      <c r="C223" s="152">
        <v>1698.2</v>
      </c>
      <c r="D223" s="155">
        <v>16644</v>
      </c>
      <c r="F223" s="151">
        <f t="shared" si="3"/>
        <v>0.14210878661087867</v>
      </c>
      <c r="G223" s="151">
        <f t="shared" si="4"/>
        <v>7.5418348898223297E-2</v>
      </c>
    </row>
    <row r="224" spans="1:7" x14ac:dyDescent="0.25">
      <c r="A224" s="98" t="s">
        <v>650</v>
      </c>
      <c r="B224" s="98" t="s">
        <v>651</v>
      </c>
      <c r="C224" s="152">
        <v>792.2</v>
      </c>
      <c r="D224" s="155">
        <v>6810</v>
      </c>
      <c r="F224" s="151">
        <f t="shared" si="3"/>
        <v>6.6292887029288705E-2</v>
      </c>
      <c r="G224" s="151">
        <f t="shared" si="4"/>
        <v>3.0857904109402826E-2</v>
      </c>
    </row>
    <row r="225" spans="1:7" x14ac:dyDescent="0.25">
      <c r="A225" s="98" t="s">
        <v>652</v>
      </c>
      <c r="B225" s="98" t="s">
        <v>653</v>
      </c>
      <c r="C225" s="152">
        <v>142.4</v>
      </c>
      <c r="D225" s="155">
        <v>1103</v>
      </c>
      <c r="F225" s="151">
        <f t="shared" si="3"/>
        <v>1.19163179916318E-2</v>
      </c>
      <c r="G225" s="151">
        <f t="shared" si="4"/>
        <v>4.9979835877637761E-3</v>
      </c>
    </row>
    <row r="226" spans="1:7" x14ac:dyDescent="0.25">
      <c r="A226" s="98" t="s">
        <v>654</v>
      </c>
      <c r="B226" s="98" t="s">
        <v>655</v>
      </c>
      <c r="C226" s="152">
        <v>43.3</v>
      </c>
      <c r="D226" s="155">
        <v>361</v>
      </c>
      <c r="F226" s="151">
        <f t="shared" si="3"/>
        <v>3.6234309623430958E-3</v>
      </c>
      <c r="G226" s="151">
        <f t="shared" si="4"/>
        <v>1.6357861062400029E-3</v>
      </c>
    </row>
    <row r="227" spans="1:7" x14ac:dyDescent="0.25">
      <c r="A227" s="98" t="s">
        <v>656</v>
      </c>
      <c r="B227" s="128" t="s">
        <v>95</v>
      </c>
      <c r="C227" s="152">
        <f>SUM(C219:C226)</f>
        <v>11950</v>
      </c>
      <c r="D227" s="155">
        <f>SUM(D219:D226)</f>
        <v>220689</v>
      </c>
      <c r="F227" s="132">
        <f>SUM(F219:F226)</f>
        <v>1</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0.40899999999999997</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5688.1</v>
      </c>
      <c r="D241" s="155">
        <v>152957</v>
      </c>
      <c r="F241" s="151">
        <f>IF($C$249=0,"",IF(C241="[Mark as ND1 if not relevant]","",C241/$C$249))</f>
        <v>0.4759836655453466</v>
      </c>
      <c r="G241" s="151">
        <f>IF($D$249=0,"",IF(D241="[Mark as ND1 if not relevant]","",D241/$D$249))</f>
        <v>0.69308846385637712</v>
      </c>
    </row>
    <row r="242" spans="1:7" x14ac:dyDescent="0.25">
      <c r="A242" s="98" t="s">
        <v>675</v>
      </c>
      <c r="B242" s="98" t="s">
        <v>643</v>
      </c>
      <c r="C242" s="152">
        <v>2147.6999999999998</v>
      </c>
      <c r="D242" s="155">
        <v>26830</v>
      </c>
      <c r="F242" s="151">
        <f t="shared" ref="F242:F248" si="5">IF($C$249=0,"",IF(C242="[Mark as ND1 if not relevant]","",C242/$C$249))</f>
        <v>0.17972084149219261</v>
      </c>
      <c r="G242" s="151">
        <f t="shared" ref="G242:G248" si="6">IF($D$249=0,"",IF(D242="[Mark as ND1 if not relevant]","",D242/$D$249))</f>
        <v>0.12157379842221407</v>
      </c>
    </row>
    <row r="243" spans="1:7" x14ac:dyDescent="0.25">
      <c r="A243" s="98" t="s">
        <v>676</v>
      </c>
      <c r="B243" s="98" t="s">
        <v>645</v>
      </c>
      <c r="C243" s="152">
        <v>2044</v>
      </c>
      <c r="D243" s="155">
        <v>22017</v>
      </c>
      <c r="F243" s="151">
        <f t="shared" si="5"/>
        <v>0.17104316245753209</v>
      </c>
      <c r="G243" s="151">
        <f t="shared" si="6"/>
        <v>9.9764827426831418E-2</v>
      </c>
    </row>
    <row r="244" spans="1:7" x14ac:dyDescent="0.25">
      <c r="A244" s="98" t="s">
        <v>677</v>
      </c>
      <c r="B244" s="98" t="s">
        <v>647</v>
      </c>
      <c r="C244" s="152">
        <v>1478.9</v>
      </c>
      <c r="D244" s="155">
        <v>13865</v>
      </c>
      <c r="F244" s="151">
        <f t="shared" si="5"/>
        <v>0.12375525095814298</v>
      </c>
      <c r="G244" s="151">
        <f t="shared" si="6"/>
        <v>6.2825967764591803E-2</v>
      </c>
    </row>
    <row r="245" spans="1:7" x14ac:dyDescent="0.25">
      <c r="A245" s="98" t="s">
        <v>678</v>
      </c>
      <c r="B245" s="98" t="s">
        <v>649</v>
      </c>
      <c r="C245" s="152">
        <v>434.2</v>
      </c>
      <c r="D245" s="155">
        <v>3888</v>
      </c>
      <c r="F245" s="151">
        <f t="shared" si="5"/>
        <v>3.6334119931047182E-2</v>
      </c>
      <c r="G245" s="151">
        <f t="shared" si="6"/>
        <v>1.7617552302108395E-2</v>
      </c>
    </row>
    <row r="246" spans="1:7" x14ac:dyDescent="0.25">
      <c r="A246" s="98" t="s">
        <v>679</v>
      </c>
      <c r="B246" s="98" t="s">
        <v>651</v>
      </c>
      <c r="C246" s="152">
        <v>123.4</v>
      </c>
      <c r="D246" s="155">
        <v>901</v>
      </c>
      <c r="F246" s="151">
        <f t="shared" si="5"/>
        <v>1.0326187009422437E-2</v>
      </c>
      <c r="G246" s="151">
        <f t="shared" si="6"/>
        <v>4.0826683704217248E-3</v>
      </c>
    </row>
    <row r="247" spans="1:7" x14ac:dyDescent="0.25">
      <c r="A247" s="98" t="s">
        <v>680</v>
      </c>
      <c r="B247" s="98" t="s">
        <v>653</v>
      </c>
      <c r="C247" s="152">
        <v>29.5</v>
      </c>
      <c r="D247" s="155">
        <v>188</v>
      </c>
      <c r="F247" s="151">
        <f t="shared" si="5"/>
        <v>2.4685779317500964E-3</v>
      </c>
      <c r="G247" s="151">
        <f t="shared" si="6"/>
        <v>8.5187752901141423E-4</v>
      </c>
    </row>
    <row r="248" spans="1:7" x14ac:dyDescent="0.25">
      <c r="A248" s="98" t="s">
        <v>681</v>
      </c>
      <c r="B248" s="98" t="s">
        <v>655</v>
      </c>
      <c r="C248" s="152">
        <v>4.4000000000000004</v>
      </c>
      <c r="D248" s="155">
        <v>43</v>
      </c>
      <c r="F248" s="151">
        <f t="shared" si="5"/>
        <v>3.6819467456611609E-4</v>
      </c>
      <c r="G248" s="151">
        <f t="shared" si="6"/>
        <v>1.9484432844410008E-4</v>
      </c>
    </row>
    <row r="249" spans="1:7" x14ac:dyDescent="0.25">
      <c r="A249" s="98" t="s">
        <v>682</v>
      </c>
      <c r="B249" s="128" t="s">
        <v>95</v>
      </c>
      <c r="C249" s="152">
        <f>SUM(C241:C248)</f>
        <v>11950.199999999999</v>
      </c>
      <c r="D249" s="155">
        <f>SUM(D241:D248)</f>
        <v>220689</v>
      </c>
      <c r="F249" s="132">
        <f>SUM(F241:F248)</f>
        <v>1.0000000000000002</v>
      </c>
      <c r="G249" s="132">
        <f>SUM(G241:G248)</f>
        <v>1</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0.95599999999999996</v>
      </c>
      <c r="E260" s="114"/>
      <c r="F260" s="114"/>
      <c r="G260" s="114"/>
    </row>
    <row r="261" spans="1:14" x14ac:dyDescent="0.25">
      <c r="A261" s="98" t="s">
        <v>695</v>
      </c>
      <c r="B261" s="98" t="s">
        <v>696</v>
      </c>
      <c r="C261" s="132">
        <v>5.0000000000000001E-3</v>
      </c>
      <c r="E261" s="114"/>
      <c r="F261" s="114"/>
    </row>
    <row r="262" spans="1:14" x14ac:dyDescent="0.25">
      <c r="A262" s="98" t="s">
        <v>697</v>
      </c>
      <c r="B262" s="98" t="s">
        <v>698</v>
      </c>
      <c r="C262" s="132">
        <v>3.9E-2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9"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71.7</v>
      </c>
      <c r="H75" s="23"/>
    </row>
    <row r="76" spans="1:14" x14ac:dyDescent="0.25">
      <c r="A76" s="25" t="s">
        <v>1033</v>
      </c>
      <c r="B76" s="25" t="s">
        <v>1065</v>
      </c>
      <c r="C76" s="25">
        <v>152.04</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1.65E-3</v>
      </c>
      <c r="D82" s="185" t="s">
        <v>775</v>
      </c>
      <c r="E82" s="185" t="s">
        <v>775</v>
      </c>
      <c r="F82" s="185" t="s">
        <v>775</v>
      </c>
      <c r="G82" s="237">
        <v>1.65E-3</v>
      </c>
      <c r="H82" s="23"/>
    </row>
    <row r="83" spans="1:8" x14ac:dyDescent="0.25">
      <c r="A83" s="25" t="s">
        <v>1040</v>
      </c>
      <c r="B83" s="185" t="s">
        <v>1055</v>
      </c>
      <c r="C83" s="237">
        <v>1.3999999999999999E-4</v>
      </c>
      <c r="D83" s="25" t="s">
        <v>775</v>
      </c>
      <c r="E83" s="25" t="s">
        <v>775</v>
      </c>
      <c r="F83" s="25" t="s">
        <v>775</v>
      </c>
      <c r="G83" s="237">
        <v>1.3999999999999999E-4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cp:lastModifiedBy>
  <cp:lastPrinted>2016-05-20T08:25:54Z</cp:lastPrinted>
  <dcterms:created xsi:type="dcterms:W3CDTF">2016-04-21T08:07:20Z</dcterms:created>
  <dcterms:modified xsi:type="dcterms:W3CDTF">2023-04-03T08:42:39Z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-964060883</vt:i4>
  </property>
  <property fmtid="{D5CDD505-2E9C-101B-9397-08002B2CF9AE}" pid="3" name="_NewReviewCycle">
    <vt:lpwstr/>
  </property>
  <property fmtid="{D5CDD505-2E9C-101B-9397-08002B2CF9AE}" pid="4" name="_EmailSubject">
    <vt:lpwstr>Publication HTT report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